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95" windowWidth="11580" windowHeight="3255" tabRatio="614" activeTab="0"/>
  </bookViews>
  <sheets>
    <sheet name="Workload Analysis" sheetId="1" r:id="rId1"/>
    <sheet name="Processing Times" sheetId="2" r:id="rId2"/>
  </sheets>
  <definedNames>
    <definedName name="_xlnm.Print_Area" localSheetId="1">'Processing Times'!$A$1:$Z$78</definedName>
    <definedName name="_xlnm.Print_Area" localSheetId="0">'Workload Analysis'!$A$1:$AO$54</definedName>
    <definedName name="_xlnm.Print_Titles" localSheetId="1">'Processing Times'!$A:$A</definedName>
    <definedName name="_xlnm.Print_Titles" localSheetId="0">'Workload Analysis'!$A:$A</definedName>
  </definedNames>
  <calcPr fullCalcOnLoad="1"/>
</workbook>
</file>

<file path=xl/sharedStrings.xml><?xml version="1.0" encoding="utf-8"?>
<sst xmlns="http://schemas.openxmlformats.org/spreadsheetml/2006/main" count="303" uniqueCount="194">
  <si>
    <t>Pending from Previous Year</t>
  </si>
  <si>
    <t>Received</t>
  </si>
  <si>
    <t>Processed</t>
  </si>
  <si>
    <t>Pending at end of year</t>
  </si>
  <si>
    <t>Processing Rate for Year</t>
  </si>
  <si>
    <t>Percent Change in Pending Requests</t>
  </si>
  <si>
    <t>AID</t>
  </si>
  <si>
    <t>CIA</t>
  </si>
  <si>
    <t>DOC</t>
  </si>
  <si>
    <t>DOD</t>
  </si>
  <si>
    <t>DOE</t>
  </si>
  <si>
    <t>HHS</t>
  </si>
  <si>
    <t>HUD</t>
  </si>
  <si>
    <t>DOI</t>
  </si>
  <si>
    <t>DOJ</t>
  </si>
  <si>
    <t>DOL</t>
  </si>
  <si>
    <t>DOT</t>
  </si>
  <si>
    <t>EPA</t>
  </si>
  <si>
    <t>FEMA</t>
  </si>
  <si>
    <t>GSA</t>
  </si>
  <si>
    <t>NASA</t>
  </si>
  <si>
    <t>NSF</t>
  </si>
  <si>
    <t>NRC</t>
  </si>
  <si>
    <t>OPM</t>
  </si>
  <si>
    <t>SBA</t>
  </si>
  <si>
    <t>SSA</t>
  </si>
  <si>
    <t>Simple</t>
  </si>
  <si>
    <t>Complex</t>
  </si>
  <si>
    <t>Single track</t>
  </si>
  <si>
    <t>Expedited</t>
  </si>
  <si>
    <t>Pending</t>
  </si>
  <si>
    <t>Median Days to Process</t>
  </si>
  <si>
    <t>10-35</t>
  </si>
  <si>
    <t>60-332</t>
  </si>
  <si>
    <t>6-342</t>
  </si>
  <si>
    <t>5-135</t>
  </si>
  <si>
    <t>1-111</t>
  </si>
  <si>
    <t>5-301</t>
  </si>
  <si>
    <t>10-228</t>
  </si>
  <si>
    <t>27-266</t>
  </si>
  <si>
    <t>5-18</t>
  </si>
  <si>
    <t>11-266</t>
  </si>
  <si>
    <t>13-157</t>
  </si>
  <si>
    <t>1-10</t>
  </si>
  <si>
    <t>7-1059</t>
  </si>
  <si>
    <t>1-78</t>
  </si>
  <si>
    <t>1-137</t>
  </si>
  <si>
    <t>12-2097</t>
  </si>
  <si>
    <t>16-1311</t>
  </si>
  <si>
    <t>1-106</t>
  </si>
  <si>
    <t>1-107</t>
  </si>
  <si>
    <t>1-509</t>
  </si>
  <si>
    <t>4-817</t>
  </si>
  <si>
    <t>1-22</t>
  </si>
  <si>
    <t>2-20</t>
  </si>
  <si>
    <t>5-1000</t>
  </si>
  <si>
    <t>9-232</t>
  </si>
  <si>
    <t>3-243</t>
  </si>
  <si>
    <t>9-303</t>
  </si>
  <si>
    <t>17-36</t>
  </si>
  <si>
    <t>24-333</t>
  </si>
  <si>
    <t>8-105</t>
  </si>
  <si>
    <t>10-1524</t>
  </si>
  <si>
    <t>10-31</t>
  </si>
  <si>
    <t>11-45</t>
  </si>
  <si>
    <t>84-99</t>
  </si>
  <si>
    <t>Notes</t>
  </si>
  <si>
    <t>CIA numbers corrected for FY 98 "received" and "processed" per conversation with agency official.</t>
  </si>
  <si>
    <t>HUD OIG data reported at the end of the report is not included because of incomplete information.</t>
  </si>
  <si>
    <t>Pending FY98 data taken from the FY99 report; this number is carried over from the previous year and differences were noted for 19 agencies between the FY98 and FY99 reports.</t>
  </si>
  <si>
    <t>EPA's median days for "complex" processing based on the 25 days reported for 99% of their complex requests; excludes data for 8 requests processed with a median of 55 days.</t>
  </si>
  <si>
    <t>NRC pending requests excludes 4 requests at 198 days.</t>
  </si>
  <si>
    <t>HHS did not report data by processing track and median processing time, except for expedited processing, due to variations across OPDIVs.</t>
  </si>
  <si>
    <t>Treas reported incomplete processing data: "simple" processing for 3 bureaus, "complex" processing for 13, and only Customs for expedited processing.</t>
  </si>
  <si>
    <t>Some NASA Centers are not using multi-track processing and were not reported, which account for about 15% of requests processed.</t>
  </si>
  <si>
    <t>SSA's processing tracks, which we categorized as "simple" consist of: fast-track, simple, and simple for SSN applications; the track labeled as "simple requests handled by non-FOIA staff" (10% of reported requests processed) were excluded based on SSA's footnote.</t>
  </si>
  <si>
    <t>SSA's median days for "simple" processing based on the 16 days reported for 95% of its simple requests.</t>
  </si>
  <si>
    <t>SSA reported incomplete pending data.</t>
  </si>
  <si>
    <t>CIA notes that requests declined due to new processing protocol that eliminated need for other agencies to coordinate a specific category of requests with CIA.  See FY00 agency FOIA report, p. 4.</t>
  </si>
  <si>
    <t xml:space="preserve">DOJ reports all processing by elements only.  Reported range without aggregating.  </t>
  </si>
  <si>
    <t>DOJ's "total dispositions" value and "number of requests processed" value do not match.  No explanation is given.</t>
  </si>
  <si>
    <t>FEMA's "total dispositions" value and "number of requests processed" value do not match.  No explanation is given.</t>
  </si>
  <si>
    <t>HHS breaks median days down by component, but does not aggregate to agency overall.</t>
  </si>
  <si>
    <t>Interior breaks its FOIA median days by component and does not aggregate for the agency overall.</t>
  </si>
  <si>
    <t>Treasury reports median days by component, but does not give number of requests by component.  Also no agency aggregation.</t>
  </si>
  <si>
    <t>EPA reports medians for each region and HQ, but does not report agencywide totals.</t>
  </si>
  <si>
    <t>SBA does not give a median for pending requests.</t>
  </si>
  <si>
    <t>VA 's increase due to the inclusion of individuals' requests for copies of their medical records, which were not included last year.</t>
  </si>
  <si>
    <t>HUD's annual report noted "serious errors" in prior reporting of workload, pending cases, staffing and costs.</t>
  </si>
  <si>
    <t>EPA reported processing data based on "action office assignments," not individual requests; inconsistent with "requests processed" as reported in Table 1.</t>
  </si>
  <si>
    <t>VA reports processing in only one track, but it labels that track "complex."  Therefore data is placed in complex column.</t>
  </si>
  <si>
    <t>AID counts both simple and complex requests as "all requests," therefore they were placed in the "single track" column.</t>
  </si>
  <si>
    <t>HUD calculates medians by component: HQ/Field/OIG.  They did not aggregate for the agency overall.  They also changed accounting this year from "single track" to "complex requests."</t>
  </si>
  <si>
    <t>DOT reports simple, complex, and expedited requests; also reports "requests not using multi-track processing."  Those were counted in the single track column of this spreadsheet.</t>
  </si>
  <si>
    <t>NRC reports that pending requests are placed in 2 tracks (A &amp; B).</t>
  </si>
  <si>
    <t>SSA reports "tracks" beyond standard FOIA reporting.  See notation for 1999.</t>
  </si>
  <si>
    <t>DOA (USDA)</t>
  </si>
  <si>
    <t>AIR</t>
  </si>
  <si>
    <t>ARMY</t>
  </si>
  <si>
    <t>CENTCOM</t>
  </si>
  <si>
    <t>DEA</t>
  </si>
  <si>
    <t>DIA</t>
  </si>
  <si>
    <t>FBI</t>
  </si>
  <si>
    <t>NARA</t>
  </si>
  <si>
    <t>NAVY</t>
  </si>
  <si>
    <t>OMB</t>
  </si>
  <si>
    <t>SEC</t>
  </si>
  <si>
    <t>VET</t>
  </si>
  <si>
    <t>TRE</t>
  </si>
  <si>
    <t>EDU</t>
  </si>
  <si>
    <t>DOS</t>
  </si>
  <si>
    <t>DOA</t>
  </si>
  <si>
    <t>1-292</t>
  </si>
  <si>
    <t>18-1</t>
  </si>
  <si>
    <t>5-393</t>
  </si>
  <si>
    <t>0-107</t>
  </si>
  <si>
    <t>50-156</t>
  </si>
  <si>
    <t>51-158</t>
  </si>
  <si>
    <t>-</t>
  </si>
  <si>
    <t>546;1,311</t>
  </si>
  <si>
    <t>336;447.5</t>
  </si>
  <si>
    <t>5-104</t>
  </si>
  <si>
    <t>14-60</t>
  </si>
  <si>
    <t>9 to 43</t>
  </si>
  <si>
    <t>16 to 186</t>
  </si>
  <si>
    <t>1 to 40</t>
  </si>
  <si>
    <t>2 to 43</t>
  </si>
  <si>
    <t>1 to 67</t>
  </si>
  <si>
    <t>5 to 35</t>
  </si>
  <si>
    <t>15 - 1,113</t>
  </si>
  <si>
    <t>10 to 35</t>
  </si>
  <si>
    <t>4 to 17</t>
  </si>
  <si>
    <t>9 to 905</t>
  </si>
  <si>
    <t>13 - 621</t>
  </si>
  <si>
    <t>7 to 49</t>
  </si>
  <si>
    <t>7 to 180</t>
  </si>
  <si>
    <t>31 - 123</t>
  </si>
  <si>
    <t>60 - 272</t>
  </si>
  <si>
    <t>5.5 - 383</t>
  </si>
  <si>
    <t>4 - 24.6</t>
  </si>
  <si>
    <t>10 to 58</t>
  </si>
  <si>
    <t>9 to 177</t>
  </si>
  <si>
    <t>9 to 33</t>
  </si>
  <si>
    <t>1 to 190</t>
  </si>
  <si>
    <t>2 to 28</t>
  </si>
  <si>
    <t>2 to 10</t>
  </si>
  <si>
    <t>15.5 - 27</t>
  </si>
  <si>
    <t>1 to 78</t>
  </si>
  <si>
    <t>1 to 7</t>
  </si>
  <si>
    <t>6 to 75</t>
  </si>
  <si>
    <t>3 to 76</t>
  </si>
  <si>
    <t>5 - 661</t>
  </si>
  <si>
    <t>5 - 1,407</t>
  </si>
  <si>
    <t>2 - 295</t>
  </si>
  <si>
    <t>8 to 36</t>
  </si>
  <si>
    <t>7 - 206</t>
  </si>
  <si>
    <t>22 - 218</t>
  </si>
  <si>
    <t>1 - 545</t>
  </si>
  <si>
    <t>3 to 46</t>
  </si>
  <si>
    <t>5 - 211</t>
  </si>
  <si>
    <t>11 - 438</t>
  </si>
  <si>
    <t>16 -137</t>
  </si>
  <si>
    <t>ARMY reported 533 cases of expedited processing but listed the Median Age (Days) as zero.</t>
  </si>
  <si>
    <t>ARMY reported 448 cases of expedited processing but listed the Median Age (Days) as zero.</t>
  </si>
  <si>
    <t>SEC 1998 to 2002 reported Pending Requests Status in Simple and Complex format; in Chart here the first number is the Simple, second is Complex median days reported.</t>
  </si>
  <si>
    <t>39-48</t>
  </si>
  <si>
    <t>Backlog as a Percentage of Processed</t>
  </si>
  <si>
    <t>Data for 1998-2001 taken from materials compiled by the General Accounting Office for GAO Report # GAO-02-493.</t>
  </si>
  <si>
    <t>The processing rate for the year is a comparison of the number of FOIA requests processed to the number received in the year.</t>
  </si>
  <si>
    <t>The backlog rate for the year is a comparison of the number of those FOIA requests pending at the end of the year to those received during the year.</t>
  </si>
  <si>
    <t>The backlog as a percentage of those processed compares the number of FOIA requests processed in the year to the number pending at the end of the year.</t>
  </si>
  <si>
    <t>Backlog Rate for Year</t>
  </si>
  <si>
    <t>EPA reported processing data under tracks labeled as "basic", "unusual", and "exceptional"; we categorized basic as "simple"requests, and unusual and exceptional as "complex" requests.</t>
  </si>
  <si>
    <t>reported requests processed) were excluded based on SSA's footnote.</t>
  </si>
  <si>
    <t xml:space="preserve">DOJ reports medians by component and does not aggregate median days for the agency overall.  One component, FBI, uses a different request tracking system (terms requests as small, medium, </t>
  </si>
  <si>
    <t>and large based on page numbers retrieved).</t>
  </si>
  <si>
    <t>NARA median does not reflect FOIA requests for presidential records.</t>
  </si>
  <si>
    <t>1 to 25</t>
  </si>
  <si>
    <t>Where a range is indicated, the agency did not report a single median for pending requests or reported various medians for its components.</t>
  </si>
  <si>
    <t>601 / 151</t>
  </si>
  <si>
    <t>SEC, EDU, DOS, USDA and DOI indicate that the number of requests pending at the end of FY 2001 is different than the number of requests pending at the beginning of FY 2002 due to changes</t>
  </si>
  <si>
    <t>in accounting practice.</t>
  </si>
  <si>
    <t>HUD reported number of requests processed includes 1082 that were administratively closed because responses had been provided in previous years.</t>
  </si>
  <si>
    <t>15-59</t>
  </si>
  <si>
    <t>34-83</t>
  </si>
  <si>
    <t>5-27</t>
  </si>
  <si>
    <t>EDU, OMB and DOS median is not working days.</t>
  </si>
  <si>
    <t>FBI maintains three tracks for requests.  The simple column includes small (0-500 pages) requests.  The complex column includes medium (501-2500 pages) and large (&gt; 2500 pages) requests.</t>
  </si>
  <si>
    <t>CIA median days for pending requests is 601 for FOIA and 151 for Privacy Act.</t>
  </si>
  <si>
    <t>SSA reports "fast track" in addition to simple, complex and expedited tracks.  This figure not included.  See notation for 1999 regarding "simple" requests.</t>
  </si>
  <si>
    <t>HHS reports does not include complete median day figures for all components with pending requests and use of multitrack processing varies.  All figures are reported as single track.</t>
  </si>
  <si>
    <t>DOS medians are based on the date acknowledgement letters were sent to requesters or the date requests were received, not on the dates requests were perfected.  Requests in which there have been</t>
  </si>
  <si>
    <t>incremental releases are not included in DOS statistics even if the processing is not complete.</t>
  </si>
  <si>
    <t xml:space="preserve">HUD calculates medians by component: HQ/Field/OIG.  They did not aggregate for the agency overall.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</si>
</sst>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0.0%"/>
    <numFmt numFmtId="168" formatCode="_(* #,##0.0000_);_(* \(#,##0.0000\);_(* &quot;-&quot;??_);_(@_)"/>
    <numFmt numFmtId="169" formatCode="0.0000000000"/>
    <numFmt numFmtId="170" formatCode="_(&quot;$&quot;* #,##0_);_(&quot;$&quot;* \(#,##0\);_(&quot;$&quot;* &quot;-&quot;??_);_(@_)"/>
    <numFmt numFmtId="171" formatCode="&quot;$&quot;#,##0"/>
    <numFmt numFmtId="172" formatCode="_(&quot;$&quot;* #,##0.000_);_(&quot;$&quot;* \(#,##0.000\);_(&quot;$&quot;* &quot;-&quot;??_);_(@_)"/>
    <numFmt numFmtId="173" formatCode="_(&quot;$&quot;* #,##0.0_);_(&quot;$&quot;* \(#,##0.0\);_(&quot;$&quot;* &quot;-&quot;??_);_(@_)"/>
    <numFmt numFmtId="174" formatCode="0.000"/>
    <numFmt numFmtId="175" formatCode="0.0"/>
    <numFmt numFmtId="176" formatCode="&quot;Yes&quot;;&quot;Yes&quot;;&quot;No&quot;"/>
    <numFmt numFmtId="177" formatCode="&quot;True&quot;;&quot;True&quot;;&quot;False&quot;"/>
    <numFmt numFmtId="178" formatCode="&quot;On&quot;;&quot;On&quot;;&quot;Off&quot;"/>
    <numFmt numFmtId="179" formatCode="[$€-2]\ #,##0.00_);[Red]\([$€-2]\ #,##0.00\)"/>
  </numFmts>
  <fonts count="8">
    <font>
      <sz val="10"/>
      <name val="Arial"/>
      <family val="0"/>
    </font>
    <font>
      <b/>
      <sz val="10"/>
      <name val="Arial"/>
      <family val="2"/>
    </font>
    <font>
      <sz val="10"/>
      <name val="Times New Roman"/>
      <family val="1"/>
    </font>
    <font>
      <sz val="9"/>
      <name val="Arial"/>
      <family val="2"/>
    </font>
    <font>
      <u val="single"/>
      <sz val="10"/>
      <color indexed="12"/>
      <name val="Arial"/>
      <family val="0"/>
    </font>
    <font>
      <u val="single"/>
      <sz val="10"/>
      <color indexed="36"/>
      <name val="Arial"/>
      <family val="0"/>
    </font>
    <font>
      <sz val="12"/>
      <name val="Times New Roman"/>
      <family val="1"/>
    </font>
    <font>
      <sz val="11"/>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9">
    <border>
      <left/>
      <right/>
      <top/>
      <bottom/>
      <diagonal/>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165" fontId="0" fillId="0" borderId="1" xfId="15" applyNumberFormat="1" applyFont="1" applyBorder="1" applyAlignment="1">
      <alignment/>
    </xf>
    <xf numFmtId="10" fontId="0" fillId="0" borderId="1" xfId="21" applyNumberFormat="1" applyFont="1" applyBorder="1" applyAlignment="1">
      <alignment/>
    </xf>
    <xf numFmtId="0" fontId="0" fillId="0" borderId="0" xfId="0" applyFont="1" applyAlignment="1">
      <alignment/>
    </xf>
    <xf numFmtId="165" fontId="0" fillId="0" borderId="1" xfId="15" applyNumberFormat="1" applyFont="1" applyFill="1" applyBorder="1" applyAlignment="1">
      <alignment/>
    </xf>
    <xf numFmtId="0" fontId="1"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1" fillId="0" borderId="1" xfId="0" applyFont="1" applyBorder="1" applyAlignment="1">
      <alignment horizontal="right"/>
    </xf>
    <xf numFmtId="0" fontId="0" fillId="0" borderId="0" xfId="0" applyFont="1" applyBorder="1" applyAlignment="1">
      <alignment/>
    </xf>
    <xf numFmtId="0" fontId="0" fillId="0" borderId="3" xfId="0" applyFont="1" applyBorder="1" applyAlignment="1">
      <alignment/>
    </xf>
    <xf numFmtId="0" fontId="0" fillId="0" borderId="4" xfId="0" applyFont="1" applyBorder="1" applyAlignment="1">
      <alignment/>
    </xf>
    <xf numFmtId="0" fontId="0" fillId="0" borderId="5" xfId="0" applyFont="1" applyBorder="1" applyAlignment="1">
      <alignment wrapText="1"/>
    </xf>
    <xf numFmtId="10" fontId="0" fillId="2" borderId="0" xfId="0" applyNumberFormat="1" applyFont="1" applyFill="1" applyAlignment="1">
      <alignment/>
    </xf>
    <xf numFmtId="10" fontId="1" fillId="0" borderId="0" xfId="21" applyNumberFormat="1" applyFont="1" applyFill="1" applyBorder="1" applyAlignment="1">
      <alignment/>
    </xf>
    <xf numFmtId="10" fontId="0" fillId="0" borderId="0" xfId="0" applyNumberFormat="1" applyFont="1" applyFill="1" applyBorder="1" applyAlignment="1">
      <alignment/>
    </xf>
    <xf numFmtId="1" fontId="1" fillId="0" borderId="0" xfId="15" applyNumberFormat="1" applyFont="1" applyFill="1" applyBorder="1" applyAlignment="1">
      <alignment/>
    </xf>
    <xf numFmtId="41" fontId="0" fillId="0" borderId="1" xfId="0" applyNumberFormat="1" applyBorder="1" applyAlignment="1">
      <alignment horizontal="right"/>
    </xf>
    <xf numFmtId="0" fontId="0" fillId="0" borderId="0" xfId="0" applyNumberFormat="1" applyAlignment="1">
      <alignment/>
    </xf>
    <xf numFmtId="0" fontId="0" fillId="0" borderId="0" xfId="0" applyNumberFormat="1" applyFill="1" applyBorder="1" applyAlignment="1">
      <alignment horizontal="right" vertical="top"/>
    </xf>
    <xf numFmtId="165" fontId="2" fillId="0" borderId="0" xfId="15" applyNumberFormat="1" applyFont="1" applyBorder="1" applyAlignment="1">
      <alignment horizontal="left" wrapText="1"/>
    </xf>
    <xf numFmtId="49" fontId="2" fillId="0" borderId="0" xfId="15" applyNumberFormat="1" applyFont="1" applyBorder="1" applyAlignment="1" applyProtection="1">
      <alignment horizontal="left" vertical="top" wrapText="1"/>
      <protection/>
    </xf>
    <xf numFmtId="165" fontId="2" fillId="0" borderId="0" xfId="15" applyNumberFormat="1"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3" borderId="0" xfId="0" applyFont="1" applyFill="1" applyBorder="1" applyAlignment="1">
      <alignment horizontal="left" vertical="top" wrapText="1"/>
    </xf>
    <xf numFmtId="0" fontId="0" fillId="0" borderId="0" xfId="0" applyAlignment="1">
      <alignment/>
    </xf>
    <xf numFmtId="41" fontId="0" fillId="0" borderId="1" xfId="0" applyNumberFormat="1" applyFill="1" applyBorder="1" applyAlignment="1">
      <alignment horizontal="right"/>
    </xf>
    <xf numFmtId="10" fontId="0" fillId="0" borderId="1" xfId="21" applyNumberFormat="1" applyFont="1" applyFill="1" applyBorder="1" applyAlignment="1">
      <alignment/>
    </xf>
    <xf numFmtId="17" fontId="0" fillId="0" borderId="1" xfId="0" applyNumberFormat="1" applyFill="1" applyBorder="1" applyAlignment="1">
      <alignment horizontal="right"/>
    </xf>
    <xf numFmtId="16" fontId="0" fillId="0" borderId="1" xfId="0" applyNumberFormat="1" applyFill="1" applyBorder="1" applyAlignment="1">
      <alignment horizontal="right"/>
    </xf>
    <xf numFmtId="3" fontId="0" fillId="0" borderId="0" xfId="0" applyNumberFormat="1" applyFont="1" applyFill="1" applyAlignment="1">
      <alignment/>
    </xf>
    <xf numFmtId="0" fontId="0" fillId="4" borderId="1" xfId="0" applyFont="1" applyFill="1" applyBorder="1" applyAlignment="1">
      <alignment/>
    </xf>
    <xf numFmtId="3" fontId="0" fillId="0" borderId="0" xfId="0" applyNumberFormat="1" applyFont="1" applyAlignment="1">
      <alignment/>
    </xf>
    <xf numFmtId="0" fontId="0" fillId="4" borderId="6" xfId="0" applyFill="1" applyBorder="1" applyAlignment="1">
      <alignment/>
    </xf>
    <xf numFmtId="0" fontId="3" fillId="4" borderId="6" xfId="0" applyFont="1" applyFill="1" applyBorder="1" applyAlignment="1">
      <alignment/>
    </xf>
    <xf numFmtId="17" fontId="0" fillId="0" borderId="1" xfId="0" applyNumberFormat="1" applyBorder="1" applyAlignment="1">
      <alignment horizontal="right"/>
    </xf>
    <xf numFmtId="10" fontId="0" fillId="0" borderId="1" xfId="15" applyNumberFormat="1" applyFont="1" applyBorder="1" applyAlignment="1">
      <alignment/>
    </xf>
    <xf numFmtId="0" fontId="2" fillId="0" borderId="0" xfId="0" applyFont="1" applyAlignment="1">
      <alignment/>
    </xf>
    <xf numFmtId="0" fontId="7" fillId="0" borderId="0" xfId="0" applyFont="1" applyAlignment="1">
      <alignment/>
    </xf>
    <xf numFmtId="0" fontId="7" fillId="0" borderId="0" xfId="0" applyFont="1" applyAlignment="1">
      <alignment vertical="top"/>
    </xf>
    <xf numFmtId="0" fontId="6" fillId="0" borderId="0" xfId="0" applyFont="1" applyAlignment="1">
      <alignment horizontal="right"/>
    </xf>
    <xf numFmtId="16" fontId="0" fillId="0" borderId="1" xfId="0" applyNumberFormat="1" applyFill="1" applyBorder="1" applyAlignment="1" quotePrefix="1">
      <alignment horizontal="right"/>
    </xf>
    <xf numFmtId="0" fontId="2" fillId="0" borderId="0" xfId="0" applyFont="1" applyAlignment="1">
      <alignment horizontal="left"/>
    </xf>
    <xf numFmtId="0" fontId="0" fillId="0" borderId="0" xfId="0" applyFont="1" applyAlignment="1">
      <alignment horizontal="left"/>
    </xf>
    <xf numFmtId="0" fontId="0" fillId="0" borderId="3" xfId="0" applyFont="1" applyBorder="1" applyAlignment="1">
      <alignment horizontal="center"/>
    </xf>
    <xf numFmtId="0" fontId="0" fillId="0" borderId="3" xfId="0" applyBorder="1" applyAlignment="1">
      <alignment/>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2" fillId="3" borderId="0" xfId="0" applyFont="1" applyFill="1" applyAlignment="1">
      <alignment horizontal="left"/>
    </xf>
    <xf numFmtId="0" fontId="0" fillId="0" borderId="0" xfId="0" applyAlignment="1">
      <alignment/>
    </xf>
    <xf numFmtId="0" fontId="2" fillId="3" borderId="0" xfId="0" applyFont="1" applyFill="1" applyBorder="1" applyAlignment="1">
      <alignment horizontal="left" wrapText="1"/>
    </xf>
    <xf numFmtId="0" fontId="2" fillId="0" borderId="0" xfId="0" applyFont="1" applyBorder="1" applyAlignment="1">
      <alignment horizontal="left" wrapText="1"/>
    </xf>
    <xf numFmtId="165" fontId="2" fillId="0" borderId="0" xfId="15" applyNumberFormat="1" applyFont="1" applyBorder="1" applyAlignment="1">
      <alignment horizontal="left" vertical="top" wrapText="1"/>
    </xf>
    <xf numFmtId="0" fontId="2" fillId="3" borderId="0" xfId="0" applyFont="1" applyFill="1" applyBorder="1" applyAlignment="1">
      <alignment horizontal="left" vertical="top" wrapText="1"/>
    </xf>
    <xf numFmtId="0" fontId="1" fillId="0" borderId="1" xfId="0" applyFont="1" applyBorder="1" applyAlignment="1">
      <alignment horizontal="center"/>
    </xf>
    <xf numFmtId="0" fontId="2" fillId="0" borderId="0" xfId="0" applyFont="1" applyFill="1" applyBorder="1" applyAlignment="1">
      <alignment horizontal="left" vertical="top" wrapText="1"/>
    </xf>
    <xf numFmtId="0" fontId="2" fillId="0" borderId="0" xfId="0" applyFont="1" applyBorder="1" applyAlignment="1">
      <alignment horizontal="left" vertical="top" wrapText="1"/>
    </xf>
    <xf numFmtId="0" fontId="2" fillId="3" borderId="0" xfId="0" applyFont="1" applyFill="1" applyBorder="1" applyAlignment="1">
      <alignment vertical="top" wrapText="1"/>
    </xf>
    <xf numFmtId="165" fontId="2" fillId="0" borderId="0" xfId="15" applyNumberFormat="1" applyFont="1" applyBorder="1" applyAlignment="1">
      <alignment vertical="top" wrapText="1"/>
    </xf>
    <xf numFmtId="49" fontId="2" fillId="0" borderId="0" xfId="15" applyNumberFormat="1" applyFont="1" applyBorder="1" applyAlignment="1" applyProtection="1">
      <alignment horizontal="left" vertical="top"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54"/>
  <sheetViews>
    <sheetView tabSelected="1" zoomScale="75" zoomScaleNormal="75" zoomScaleSheetLayoutView="100" workbookViewId="0" topLeftCell="A19">
      <selection activeCell="A39" sqref="A39:IV39"/>
    </sheetView>
  </sheetViews>
  <sheetFormatPr defaultColWidth="9.140625" defaultRowHeight="12.75"/>
  <cols>
    <col min="1" max="1" width="14.00390625" style="3" customWidth="1"/>
    <col min="2" max="2" width="10.57421875" style="3" bestFit="1" customWidth="1"/>
    <col min="3" max="3" width="10.57421875" style="3" customWidth="1"/>
    <col min="4" max="5" width="10.140625" style="3" customWidth="1"/>
    <col min="6" max="6" width="10.421875" style="3" bestFit="1" customWidth="1"/>
    <col min="7" max="7" width="10.140625" style="3" customWidth="1"/>
    <col min="8" max="8" width="13.00390625" style="3" bestFit="1" customWidth="1"/>
    <col min="9" max="9" width="12.28125" style="3" bestFit="1" customWidth="1"/>
    <col min="10" max="10" width="12.28125" style="3" customWidth="1"/>
    <col min="11" max="11" width="12.7109375" style="3" bestFit="1" customWidth="1"/>
    <col min="12" max="12" width="11.28125" style="3" bestFit="1" customWidth="1"/>
    <col min="13" max="13" width="12.57421875" style="3" bestFit="1" customWidth="1"/>
    <col min="14" max="14" width="12.7109375" style="3" bestFit="1" customWidth="1"/>
    <col min="15" max="15" width="12.7109375" style="3" customWidth="1"/>
    <col min="16" max="16" width="12.7109375" style="3" bestFit="1" customWidth="1"/>
    <col min="17" max="17" width="10.57421875" style="3" bestFit="1" customWidth="1"/>
    <col min="18" max="18" width="9.57421875" style="3" bestFit="1" customWidth="1"/>
    <col min="19" max="19" width="10.8515625" style="3" bestFit="1" customWidth="1"/>
    <col min="20" max="20" width="10.8515625" style="3" customWidth="1"/>
    <col min="21" max="21" width="9.8515625" style="3" bestFit="1" customWidth="1"/>
    <col min="22" max="22" width="10.00390625" style="3" bestFit="1" customWidth="1"/>
    <col min="23" max="23" width="9.7109375" style="3" bestFit="1" customWidth="1"/>
    <col min="24" max="24" width="9.8515625" style="3" bestFit="1" customWidth="1"/>
    <col min="25" max="25" width="9.8515625" style="3" customWidth="1"/>
    <col min="26" max="26" width="9.8515625" style="3" bestFit="1" customWidth="1"/>
    <col min="27" max="27" width="9.421875" style="3" bestFit="1" customWidth="1"/>
    <col min="28" max="29" width="9.28125" style="3" bestFit="1" customWidth="1"/>
    <col min="30" max="30" width="9.28125" style="3" customWidth="1"/>
    <col min="31" max="31" width="9.28125" style="3" bestFit="1" customWidth="1"/>
    <col min="32" max="32" width="9.8515625" style="3" bestFit="1" customWidth="1"/>
    <col min="33" max="33" width="9.8515625" style="3" customWidth="1"/>
    <col min="34" max="34" width="9.421875" style="3" bestFit="1" customWidth="1"/>
    <col min="35" max="35" width="9.421875" style="3" customWidth="1"/>
    <col min="36" max="36" width="8.7109375" style="3" bestFit="1" customWidth="1"/>
    <col min="37" max="37" width="9.28125" style="3" bestFit="1" customWidth="1"/>
    <col min="38" max="38" width="9.28125" style="3" customWidth="1"/>
    <col min="39" max="39" width="9.28125" style="3" bestFit="1" customWidth="1"/>
    <col min="40" max="40" width="9.28125" style="3" customWidth="1"/>
    <col min="41" max="41" width="9.28125" style="3" bestFit="1" customWidth="1"/>
    <col min="42" max="16384" width="9.140625" style="3" customWidth="1"/>
  </cols>
  <sheetData>
    <row r="1" spans="1:41" ht="12.75">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45"/>
      <c r="AL1" s="46"/>
      <c r="AM1" s="46"/>
      <c r="AN1" s="46"/>
      <c r="AO1" s="46"/>
    </row>
    <row r="2" spans="1:41" ht="27.75" customHeight="1">
      <c r="A2" s="12"/>
      <c r="B2" s="47" t="s">
        <v>0</v>
      </c>
      <c r="C2" s="47"/>
      <c r="D2" s="47"/>
      <c r="E2" s="47"/>
      <c r="F2" s="47"/>
      <c r="G2" s="47" t="s">
        <v>1</v>
      </c>
      <c r="H2" s="47"/>
      <c r="I2" s="47"/>
      <c r="J2" s="47"/>
      <c r="K2" s="47"/>
      <c r="L2" s="47" t="s">
        <v>2</v>
      </c>
      <c r="M2" s="47"/>
      <c r="N2" s="47"/>
      <c r="O2" s="47"/>
      <c r="P2" s="47"/>
      <c r="Q2" s="47" t="s">
        <v>3</v>
      </c>
      <c r="R2" s="47"/>
      <c r="S2" s="47"/>
      <c r="T2" s="47"/>
      <c r="U2" s="47"/>
      <c r="V2" s="47" t="s">
        <v>4</v>
      </c>
      <c r="W2" s="47"/>
      <c r="X2" s="47"/>
      <c r="Y2" s="47"/>
      <c r="Z2" s="47"/>
      <c r="AA2" s="47" t="s">
        <v>5</v>
      </c>
      <c r="AB2" s="47"/>
      <c r="AC2" s="47"/>
      <c r="AD2" s="47"/>
      <c r="AE2" s="47"/>
      <c r="AF2" s="48" t="s">
        <v>171</v>
      </c>
      <c r="AG2" s="49"/>
      <c r="AH2" s="49"/>
      <c r="AI2" s="49"/>
      <c r="AJ2" s="50"/>
      <c r="AK2" s="47" t="s">
        <v>166</v>
      </c>
      <c r="AL2" s="47"/>
      <c r="AM2" s="47"/>
      <c r="AN2" s="48"/>
      <c r="AO2" s="51"/>
    </row>
    <row r="3" spans="1:41" ht="12.75">
      <c r="A3" s="11"/>
      <c r="B3" s="6">
        <v>1998</v>
      </c>
      <c r="C3" s="6">
        <v>1999</v>
      </c>
      <c r="D3" s="6">
        <v>2000</v>
      </c>
      <c r="E3" s="6">
        <v>2001</v>
      </c>
      <c r="F3" s="6">
        <v>2002</v>
      </c>
      <c r="G3" s="6">
        <v>1998</v>
      </c>
      <c r="H3" s="6">
        <v>1999</v>
      </c>
      <c r="I3" s="6">
        <v>2000</v>
      </c>
      <c r="J3" s="6">
        <v>2001</v>
      </c>
      <c r="K3" s="6">
        <v>2002</v>
      </c>
      <c r="L3" s="6">
        <v>1998</v>
      </c>
      <c r="M3" s="6">
        <v>1999</v>
      </c>
      <c r="N3" s="6">
        <v>2000</v>
      </c>
      <c r="O3" s="6">
        <v>2001</v>
      </c>
      <c r="P3" s="6">
        <v>2002</v>
      </c>
      <c r="Q3" s="6">
        <v>1998</v>
      </c>
      <c r="R3" s="6">
        <v>1999</v>
      </c>
      <c r="S3" s="6">
        <v>2000</v>
      </c>
      <c r="T3" s="6">
        <v>2001</v>
      </c>
      <c r="U3" s="6">
        <v>2002</v>
      </c>
      <c r="V3" s="6">
        <v>1998</v>
      </c>
      <c r="W3" s="6">
        <v>1999</v>
      </c>
      <c r="X3" s="6">
        <v>2000</v>
      </c>
      <c r="Y3" s="6">
        <v>2001</v>
      </c>
      <c r="Z3" s="6">
        <v>2002</v>
      </c>
      <c r="AA3" s="6">
        <v>1998</v>
      </c>
      <c r="AB3" s="6">
        <v>1999</v>
      </c>
      <c r="AC3" s="6">
        <v>2000</v>
      </c>
      <c r="AD3" s="6">
        <v>2001</v>
      </c>
      <c r="AE3" s="6">
        <v>2002</v>
      </c>
      <c r="AF3" s="6">
        <v>1998</v>
      </c>
      <c r="AG3" s="6">
        <v>1999</v>
      </c>
      <c r="AH3" s="6">
        <v>2000</v>
      </c>
      <c r="AI3" s="6">
        <v>2001</v>
      </c>
      <c r="AJ3" s="6">
        <v>2002</v>
      </c>
      <c r="AK3" s="6">
        <v>1998</v>
      </c>
      <c r="AL3" s="6">
        <v>1999</v>
      </c>
      <c r="AM3" s="6">
        <v>2000</v>
      </c>
      <c r="AN3" s="7">
        <v>2001</v>
      </c>
      <c r="AO3" s="6">
        <v>2002</v>
      </c>
    </row>
    <row r="4" spans="1:41" ht="12.75">
      <c r="A4" s="32" t="s">
        <v>6</v>
      </c>
      <c r="B4" s="1">
        <v>68</v>
      </c>
      <c r="C4" s="1">
        <v>92</v>
      </c>
      <c r="D4" s="1">
        <v>88</v>
      </c>
      <c r="E4" s="1">
        <v>111</v>
      </c>
      <c r="F4" s="1">
        <v>158</v>
      </c>
      <c r="G4" s="1">
        <v>294</v>
      </c>
      <c r="H4" s="1">
        <v>253</v>
      </c>
      <c r="I4" s="1">
        <v>251</v>
      </c>
      <c r="J4" s="1">
        <v>254</v>
      </c>
      <c r="K4" s="1">
        <v>212</v>
      </c>
      <c r="L4" s="1">
        <v>263</v>
      </c>
      <c r="M4" s="1">
        <v>256</v>
      </c>
      <c r="N4" s="1">
        <v>228</v>
      </c>
      <c r="O4" s="1">
        <v>207</v>
      </c>
      <c r="P4" s="1">
        <v>222</v>
      </c>
      <c r="Q4" s="1">
        <v>99</v>
      </c>
      <c r="R4" s="1">
        <v>89</v>
      </c>
      <c r="S4" s="1">
        <v>111</v>
      </c>
      <c r="T4" s="1">
        <v>158</v>
      </c>
      <c r="U4" s="1">
        <v>148</v>
      </c>
      <c r="V4" s="2">
        <v>0.8945578231292517</v>
      </c>
      <c r="W4" s="2">
        <v>1.0118577075098814</v>
      </c>
      <c r="X4" s="2">
        <v>0.9083665338645418</v>
      </c>
      <c r="Y4" s="2">
        <v>0.8149606299212598</v>
      </c>
      <c r="Z4" s="37">
        <f aca="true" t="shared" si="0" ref="Z4:Z10">P4/K4</f>
        <v>1.0471698113207548</v>
      </c>
      <c r="AA4" s="37"/>
      <c r="AB4" s="2">
        <v>-0.03260869565217391</v>
      </c>
      <c r="AC4" s="2">
        <v>0.26136363636363635</v>
      </c>
      <c r="AD4" s="2">
        <v>0.42342342342342343</v>
      </c>
      <c r="AE4" s="37">
        <f aca="true" t="shared" si="1" ref="AE4:AE38">(U4/T4)-1</f>
        <v>-0.06329113924050633</v>
      </c>
      <c r="AF4" s="2">
        <v>0.3129251700680272</v>
      </c>
      <c r="AG4" s="2">
        <v>0.35177865612648224</v>
      </c>
      <c r="AH4" s="2">
        <v>0.44223107569721115</v>
      </c>
      <c r="AI4" s="2">
        <v>0.6220472440944882</v>
      </c>
      <c r="AJ4" s="37">
        <f>'Workload Analysis'!U4/'Workload Analysis'!K4</f>
        <v>0.6981132075471698</v>
      </c>
      <c r="AK4" s="37">
        <f aca="true" t="shared" si="2" ref="AK4:AO10">Q4/L4</f>
        <v>0.376425855513308</v>
      </c>
      <c r="AL4" s="37">
        <f t="shared" si="2"/>
        <v>0.34765625</v>
      </c>
      <c r="AM4" s="37">
        <f t="shared" si="2"/>
        <v>0.4868421052631579</v>
      </c>
      <c r="AN4" s="37">
        <f t="shared" si="2"/>
        <v>0.7632850241545893</v>
      </c>
      <c r="AO4" s="37">
        <f t="shared" si="2"/>
        <v>0.6666666666666666</v>
      </c>
    </row>
    <row r="5" spans="1:41" ht="12.75">
      <c r="A5" s="32" t="s">
        <v>97</v>
      </c>
      <c r="B5" s="1">
        <v>1030</v>
      </c>
      <c r="C5" s="1">
        <v>1507</v>
      </c>
      <c r="D5" s="1">
        <v>1783</v>
      </c>
      <c r="E5" s="1">
        <v>1421</v>
      </c>
      <c r="F5" s="1">
        <v>1461</v>
      </c>
      <c r="G5" s="1">
        <v>19280</v>
      </c>
      <c r="H5" s="1">
        <v>16728</v>
      </c>
      <c r="I5" s="1">
        <v>14994</v>
      </c>
      <c r="J5" s="1">
        <v>13011</v>
      </c>
      <c r="K5" s="1">
        <v>11335</v>
      </c>
      <c r="L5" s="1">
        <v>18803</v>
      </c>
      <c r="M5" s="1">
        <v>16461</v>
      </c>
      <c r="N5" s="1">
        <v>15357</v>
      </c>
      <c r="O5" s="1">
        <v>12971</v>
      </c>
      <c r="P5" s="1">
        <v>11480</v>
      </c>
      <c r="Q5" s="1">
        <v>1507</v>
      </c>
      <c r="R5" s="1">
        <v>1774</v>
      </c>
      <c r="S5" s="1">
        <v>1420</v>
      </c>
      <c r="T5" s="1">
        <v>1461</v>
      </c>
      <c r="U5" s="1">
        <v>1316</v>
      </c>
      <c r="V5" s="37">
        <f aca="true" t="shared" si="3" ref="V5:Y7">L5/G5</f>
        <v>0.975259336099585</v>
      </c>
      <c r="W5" s="37">
        <f t="shared" si="3"/>
        <v>0.984038737446198</v>
      </c>
      <c r="X5" s="37">
        <f t="shared" si="3"/>
        <v>1.0242096838735495</v>
      </c>
      <c r="Y5" s="37">
        <f t="shared" si="3"/>
        <v>0.9969256782722312</v>
      </c>
      <c r="Z5" s="37">
        <f t="shared" si="0"/>
        <v>1.0127922364358182</v>
      </c>
      <c r="AA5" s="37"/>
      <c r="AB5" s="37">
        <f aca="true" t="shared" si="4" ref="AB5:AD7">(R5/Q5)-1</f>
        <v>0.17717319177173185</v>
      </c>
      <c r="AC5" s="37">
        <f t="shared" si="4"/>
        <v>-0.19954904171364152</v>
      </c>
      <c r="AD5" s="37">
        <f t="shared" si="4"/>
        <v>0.02887323943661979</v>
      </c>
      <c r="AE5" s="37">
        <f t="shared" si="1"/>
        <v>-0.09924709103353868</v>
      </c>
      <c r="AF5" s="37">
        <f>'Workload Analysis'!Q5/'Workload Analysis'!G5</f>
        <v>0.07816390041493776</v>
      </c>
      <c r="AG5" s="37">
        <f>'Workload Analysis'!R5/'Workload Analysis'!H5</f>
        <v>0.10604973696795791</v>
      </c>
      <c r="AH5" s="37">
        <f>'Workload Analysis'!S5/'Workload Analysis'!I5</f>
        <v>0.0947045484860611</v>
      </c>
      <c r="AI5" s="37">
        <f>'Workload Analysis'!T5/'Workload Analysis'!J5</f>
        <v>0.11228960110675582</v>
      </c>
      <c r="AJ5" s="37">
        <f>'Workload Analysis'!U5/'Workload Analysis'!K5</f>
        <v>0.11610057344508161</v>
      </c>
      <c r="AK5" s="37">
        <f t="shared" si="2"/>
        <v>0.08014678508748604</v>
      </c>
      <c r="AL5" s="37">
        <f t="shared" si="2"/>
        <v>0.10776988032318814</v>
      </c>
      <c r="AM5" s="37">
        <f t="shared" si="2"/>
        <v>0.0924659764276877</v>
      </c>
      <c r="AN5" s="37">
        <f t="shared" si="2"/>
        <v>0.11263588004008943</v>
      </c>
      <c r="AO5" s="37">
        <f t="shared" si="2"/>
        <v>0.11463414634146342</v>
      </c>
    </row>
    <row r="6" spans="1:41" ht="12.75">
      <c r="A6" s="32" t="s">
        <v>98</v>
      </c>
      <c r="B6" s="1">
        <v>1832</v>
      </c>
      <c r="C6" s="1">
        <v>2438</v>
      </c>
      <c r="D6" s="1">
        <v>2748</v>
      </c>
      <c r="E6" s="1">
        <v>2853</v>
      </c>
      <c r="F6" s="1">
        <v>3312</v>
      </c>
      <c r="G6" s="1">
        <v>36306</v>
      </c>
      <c r="H6" s="1">
        <v>35079</v>
      </c>
      <c r="I6" s="1">
        <v>33651</v>
      </c>
      <c r="J6" s="1">
        <v>29650</v>
      </c>
      <c r="K6" s="1">
        <v>28084</v>
      </c>
      <c r="L6" s="1">
        <v>37842</v>
      </c>
      <c r="M6" s="1">
        <v>34917</v>
      </c>
      <c r="N6" s="1">
        <v>33532</v>
      </c>
      <c r="O6" s="1">
        <v>29191</v>
      </c>
      <c r="P6" s="1">
        <v>27744</v>
      </c>
      <c r="Q6" s="1">
        <v>2438</v>
      </c>
      <c r="R6" s="1">
        <v>2600</v>
      </c>
      <c r="S6" s="1">
        <v>2867</v>
      </c>
      <c r="T6" s="1">
        <v>3312</v>
      </c>
      <c r="U6" s="1">
        <v>3652</v>
      </c>
      <c r="V6" s="37">
        <f t="shared" si="3"/>
        <v>1.0423070566848456</v>
      </c>
      <c r="W6" s="37">
        <f t="shared" si="3"/>
        <v>0.995381852390319</v>
      </c>
      <c r="X6" s="37">
        <f t="shared" si="3"/>
        <v>0.9964637009301358</v>
      </c>
      <c r="Y6" s="37">
        <f t="shared" si="3"/>
        <v>0.9845193929173693</v>
      </c>
      <c r="Z6" s="37">
        <f t="shared" si="0"/>
        <v>0.9878934624697336</v>
      </c>
      <c r="AA6" s="37"/>
      <c r="AB6" s="37">
        <f t="shared" si="4"/>
        <v>0.0664479081214111</v>
      </c>
      <c r="AC6" s="37">
        <f t="shared" si="4"/>
        <v>0.10269230769230764</v>
      </c>
      <c r="AD6" s="37">
        <f t="shared" si="4"/>
        <v>0.15521450994070451</v>
      </c>
      <c r="AE6" s="37">
        <f t="shared" si="1"/>
        <v>0.10265700483091789</v>
      </c>
      <c r="AF6" s="37">
        <f>'Workload Analysis'!Q6/'Workload Analysis'!G6</f>
        <v>0.06715143502451386</v>
      </c>
      <c r="AG6" s="37">
        <f>'Workload Analysis'!R6/'Workload Analysis'!H6</f>
        <v>0.07411841842697911</v>
      </c>
      <c r="AH6" s="37">
        <f>'Workload Analysis'!S6/'Workload Analysis'!I6</f>
        <v>0.0851980624647113</v>
      </c>
      <c r="AI6" s="37">
        <f>'Workload Analysis'!T6/'Workload Analysis'!J6</f>
        <v>0.11170320404721754</v>
      </c>
      <c r="AJ6" s="37">
        <f>'Workload Analysis'!U6/'Workload Analysis'!K6</f>
        <v>0.13003845606039025</v>
      </c>
      <c r="AK6" s="37">
        <f t="shared" si="2"/>
        <v>0.06442577030812324</v>
      </c>
      <c r="AL6" s="37">
        <f t="shared" si="2"/>
        <v>0.07446229630266059</v>
      </c>
      <c r="AM6" s="37">
        <f t="shared" si="2"/>
        <v>0.08550041751163068</v>
      </c>
      <c r="AN6" s="37">
        <f t="shared" si="2"/>
        <v>0.11345962796752423</v>
      </c>
      <c r="AO6" s="37">
        <f t="shared" si="2"/>
        <v>0.1316320645905421</v>
      </c>
    </row>
    <row r="7" spans="1:41" ht="12.75">
      <c r="A7" s="32" t="s">
        <v>99</v>
      </c>
      <c r="B7" s="1">
        <v>6</v>
      </c>
      <c r="C7" s="1">
        <v>12</v>
      </c>
      <c r="D7" s="1">
        <v>10</v>
      </c>
      <c r="E7" s="1">
        <v>9</v>
      </c>
      <c r="F7" s="1">
        <v>9</v>
      </c>
      <c r="G7" s="1">
        <v>31</v>
      </c>
      <c r="H7" s="1">
        <v>34</v>
      </c>
      <c r="I7" s="1">
        <v>40</v>
      </c>
      <c r="J7" s="1">
        <v>40</v>
      </c>
      <c r="K7" s="1">
        <v>45</v>
      </c>
      <c r="L7" s="1">
        <v>25</v>
      </c>
      <c r="M7" s="1">
        <v>36</v>
      </c>
      <c r="N7" s="1">
        <v>41</v>
      </c>
      <c r="O7" s="1">
        <v>40</v>
      </c>
      <c r="P7" s="1">
        <v>42</v>
      </c>
      <c r="Q7" s="1">
        <v>12</v>
      </c>
      <c r="R7" s="1">
        <v>10</v>
      </c>
      <c r="S7" s="1">
        <v>9</v>
      </c>
      <c r="T7" s="1">
        <v>9</v>
      </c>
      <c r="U7" s="1">
        <v>12</v>
      </c>
      <c r="V7" s="37">
        <f t="shared" si="3"/>
        <v>0.8064516129032258</v>
      </c>
      <c r="W7" s="37">
        <f t="shared" si="3"/>
        <v>1.0588235294117647</v>
      </c>
      <c r="X7" s="37">
        <f t="shared" si="3"/>
        <v>1.025</v>
      </c>
      <c r="Y7" s="37">
        <f t="shared" si="3"/>
        <v>1</v>
      </c>
      <c r="Z7" s="37">
        <f t="shared" si="0"/>
        <v>0.9333333333333333</v>
      </c>
      <c r="AA7" s="37"/>
      <c r="AB7" s="37">
        <f t="shared" si="4"/>
        <v>-0.16666666666666663</v>
      </c>
      <c r="AC7" s="37">
        <f t="shared" si="4"/>
        <v>-0.09999999999999998</v>
      </c>
      <c r="AD7" s="37">
        <f t="shared" si="4"/>
        <v>0</v>
      </c>
      <c r="AE7" s="37">
        <f t="shared" si="1"/>
        <v>0.33333333333333326</v>
      </c>
      <c r="AF7" s="37">
        <f>'Workload Analysis'!Q7/'Workload Analysis'!G7</f>
        <v>0.3870967741935484</v>
      </c>
      <c r="AG7" s="37">
        <f>'Workload Analysis'!R7/'Workload Analysis'!H7</f>
        <v>0.29411764705882354</v>
      </c>
      <c r="AH7" s="37">
        <f>'Workload Analysis'!S7/'Workload Analysis'!I7</f>
        <v>0.225</v>
      </c>
      <c r="AI7" s="37">
        <f>'Workload Analysis'!T7/'Workload Analysis'!J7</f>
        <v>0.225</v>
      </c>
      <c r="AJ7" s="37">
        <f>'Workload Analysis'!U7/'Workload Analysis'!K7</f>
        <v>0.26666666666666666</v>
      </c>
      <c r="AK7" s="37">
        <f t="shared" si="2"/>
        <v>0.48</v>
      </c>
      <c r="AL7" s="37">
        <f t="shared" si="2"/>
        <v>0.2777777777777778</v>
      </c>
      <c r="AM7" s="37">
        <f t="shared" si="2"/>
        <v>0.21951219512195122</v>
      </c>
      <c r="AN7" s="37">
        <f t="shared" si="2"/>
        <v>0.225</v>
      </c>
      <c r="AO7" s="37">
        <f t="shared" si="2"/>
        <v>0.2857142857142857</v>
      </c>
    </row>
    <row r="8" spans="1:41" ht="12.75">
      <c r="A8" s="32" t="s">
        <v>7</v>
      </c>
      <c r="B8" s="33">
        <v>5764</v>
      </c>
      <c r="C8" s="1">
        <v>3703</v>
      </c>
      <c r="D8" s="1">
        <v>2964</v>
      </c>
      <c r="E8" s="1">
        <v>2295</v>
      </c>
      <c r="F8" s="1">
        <v>1866</v>
      </c>
      <c r="G8" s="1">
        <v>6121</v>
      </c>
      <c r="H8" s="1">
        <v>5485</v>
      </c>
      <c r="I8" s="1">
        <v>3820</v>
      </c>
      <c r="J8" s="1">
        <v>3255</v>
      </c>
      <c r="K8" s="1">
        <v>2727</v>
      </c>
      <c r="L8" s="1">
        <v>7169</v>
      </c>
      <c r="M8" s="1">
        <v>6225</v>
      </c>
      <c r="N8" s="1">
        <v>4490</v>
      </c>
      <c r="O8" s="1">
        <v>3684</v>
      </c>
      <c r="P8" s="1">
        <v>3046</v>
      </c>
      <c r="Q8" s="1">
        <v>1506</v>
      </c>
      <c r="R8" s="1">
        <v>2963</v>
      </c>
      <c r="S8" s="1">
        <v>2294</v>
      </c>
      <c r="T8" s="1">
        <v>1866</v>
      </c>
      <c r="U8" s="1">
        <v>1547</v>
      </c>
      <c r="V8" s="2">
        <v>1.2172857942878477</v>
      </c>
      <c r="W8" s="2">
        <v>1.1349134001823153</v>
      </c>
      <c r="X8" s="2">
        <v>1.175392670157068</v>
      </c>
      <c r="Y8" s="2">
        <v>1.1317972350230414</v>
      </c>
      <c r="Z8" s="37">
        <f t="shared" si="0"/>
        <v>1.116978364503117</v>
      </c>
      <c r="AA8" s="37"/>
      <c r="AB8" s="2">
        <v>-0.1998379692141507</v>
      </c>
      <c r="AC8" s="2">
        <v>-0.22604588394062078</v>
      </c>
      <c r="AD8" s="2">
        <v>-0.1869281045751634</v>
      </c>
      <c r="AE8" s="37">
        <f t="shared" si="1"/>
        <v>-0.17095391211146838</v>
      </c>
      <c r="AF8" s="2">
        <v>0.6912450998693298</v>
      </c>
      <c r="AG8" s="2">
        <v>0.540200546946217</v>
      </c>
      <c r="AH8" s="2">
        <v>0.6005235602094241</v>
      </c>
      <c r="AI8" s="2">
        <v>0.5732718894009217</v>
      </c>
      <c r="AJ8" s="37">
        <f>'Workload Analysis'!U8/'Workload Analysis'!K8</f>
        <v>0.5672900623395672</v>
      </c>
      <c r="AK8" s="37">
        <f t="shared" si="2"/>
        <v>0.21007113962895801</v>
      </c>
      <c r="AL8" s="37">
        <f t="shared" si="2"/>
        <v>0.4759839357429719</v>
      </c>
      <c r="AM8" s="37">
        <f t="shared" si="2"/>
        <v>0.510913140311804</v>
      </c>
      <c r="AN8" s="37">
        <f t="shared" si="2"/>
        <v>0.506514657980456</v>
      </c>
      <c r="AO8" s="37">
        <f t="shared" si="2"/>
        <v>0.5078791858174655</v>
      </c>
    </row>
    <row r="9" spans="1:41" ht="12.75">
      <c r="A9" s="32" t="s">
        <v>100</v>
      </c>
      <c r="B9" s="1">
        <v>106</v>
      </c>
      <c r="C9" s="1">
        <v>147</v>
      </c>
      <c r="D9" s="1">
        <v>247</v>
      </c>
      <c r="E9" s="1">
        <v>250</v>
      </c>
      <c r="F9" s="1">
        <v>286</v>
      </c>
      <c r="G9" s="1">
        <v>2091</v>
      </c>
      <c r="H9" s="1">
        <v>2452</v>
      </c>
      <c r="I9" s="1">
        <v>2380</v>
      </c>
      <c r="J9" s="1">
        <v>2288</v>
      </c>
      <c r="K9" s="1">
        <v>1765</v>
      </c>
      <c r="L9" s="1">
        <v>2051</v>
      </c>
      <c r="M9" s="1">
        <v>2352</v>
      </c>
      <c r="N9" s="1">
        <v>2377</v>
      </c>
      <c r="O9" s="1">
        <v>2252</v>
      </c>
      <c r="P9" s="1">
        <v>1839</v>
      </c>
      <c r="Q9" s="1">
        <v>146</v>
      </c>
      <c r="R9" s="1">
        <v>247</v>
      </c>
      <c r="S9" s="1">
        <v>250</v>
      </c>
      <c r="T9" s="1">
        <v>286</v>
      </c>
      <c r="U9" s="1">
        <v>212</v>
      </c>
      <c r="V9" s="37">
        <f aca="true" t="shared" si="5" ref="V9:Y10">L9/G9</f>
        <v>0.9808703969392635</v>
      </c>
      <c r="W9" s="37">
        <f t="shared" si="5"/>
        <v>0.9592169657422512</v>
      </c>
      <c r="X9" s="37">
        <f t="shared" si="5"/>
        <v>0.9987394957983193</v>
      </c>
      <c r="Y9" s="37">
        <f t="shared" si="5"/>
        <v>0.9842657342657343</v>
      </c>
      <c r="Z9" s="37">
        <f t="shared" si="0"/>
        <v>1.041926345609065</v>
      </c>
      <c r="AA9" s="37"/>
      <c r="AB9" s="37">
        <f aca="true" t="shared" si="6" ref="AB9:AD10">(R9/Q9)-1</f>
        <v>0.6917808219178083</v>
      </c>
      <c r="AC9" s="37">
        <f t="shared" si="6"/>
        <v>0.012145748987854255</v>
      </c>
      <c r="AD9" s="37">
        <f t="shared" si="6"/>
        <v>0.1439999999999999</v>
      </c>
      <c r="AE9" s="37">
        <f t="shared" si="1"/>
        <v>-0.25874125874125875</v>
      </c>
      <c r="AF9" s="37">
        <f>'Workload Analysis'!Q9/'Workload Analysis'!G9</f>
        <v>0.06982305117168819</v>
      </c>
      <c r="AG9" s="37">
        <f>'Workload Analysis'!R9/'Workload Analysis'!H9</f>
        <v>0.10073409461663947</v>
      </c>
      <c r="AH9" s="37">
        <f>'Workload Analysis'!S9/'Workload Analysis'!I9</f>
        <v>0.10504201680672269</v>
      </c>
      <c r="AI9" s="37">
        <f>'Workload Analysis'!T9/'Workload Analysis'!J9</f>
        <v>0.125</v>
      </c>
      <c r="AJ9" s="37">
        <f>'Workload Analysis'!U9/'Workload Analysis'!K9</f>
        <v>0.12011331444759207</v>
      </c>
      <c r="AK9" s="37">
        <f t="shared" si="2"/>
        <v>0.07118478790833739</v>
      </c>
      <c r="AL9" s="37">
        <f t="shared" si="2"/>
        <v>0.1050170068027211</v>
      </c>
      <c r="AM9" s="37">
        <f t="shared" si="2"/>
        <v>0.1051745898190997</v>
      </c>
      <c r="AN9" s="37">
        <f t="shared" si="2"/>
        <v>0.1269982238010657</v>
      </c>
      <c r="AO9" s="37">
        <f t="shared" si="2"/>
        <v>0.11528004350190321</v>
      </c>
    </row>
    <row r="10" spans="1:41" ht="12.75">
      <c r="A10" s="32" t="s">
        <v>101</v>
      </c>
      <c r="B10" s="1">
        <v>1109</v>
      </c>
      <c r="C10" s="1">
        <v>1781</v>
      </c>
      <c r="D10" s="1">
        <v>1581</v>
      </c>
      <c r="E10" s="1">
        <v>1697</v>
      </c>
      <c r="F10" s="1">
        <v>1649</v>
      </c>
      <c r="G10" s="1">
        <v>1313</v>
      </c>
      <c r="H10" s="1">
        <v>1215</v>
      </c>
      <c r="I10" s="1">
        <v>951</v>
      </c>
      <c r="J10" s="1">
        <v>885</v>
      </c>
      <c r="K10" s="1">
        <v>926</v>
      </c>
      <c r="L10" s="1">
        <v>861</v>
      </c>
      <c r="M10" s="1">
        <v>661</v>
      </c>
      <c r="N10" s="1">
        <v>835</v>
      </c>
      <c r="O10" s="1">
        <v>933</v>
      </c>
      <c r="P10" s="1">
        <v>819</v>
      </c>
      <c r="Q10" s="1">
        <v>1781</v>
      </c>
      <c r="R10" s="1">
        <v>2335</v>
      </c>
      <c r="S10" s="1">
        <v>1697</v>
      </c>
      <c r="T10" s="1">
        <v>1649</v>
      </c>
      <c r="U10" s="1">
        <v>1756</v>
      </c>
      <c r="V10" s="37">
        <f t="shared" si="5"/>
        <v>0.6557501904036558</v>
      </c>
      <c r="W10" s="37">
        <f t="shared" si="5"/>
        <v>0.5440329218106996</v>
      </c>
      <c r="X10" s="37">
        <f t="shared" si="5"/>
        <v>0.8780231335436383</v>
      </c>
      <c r="Y10" s="37">
        <f t="shared" si="5"/>
        <v>1.0542372881355933</v>
      </c>
      <c r="Z10" s="37">
        <f t="shared" si="0"/>
        <v>0.8844492440604752</v>
      </c>
      <c r="AA10" s="37"/>
      <c r="AB10" s="37">
        <f t="shared" si="6"/>
        <v>0.31106120157215056</v>
      </c>
      <c r="AC10" s="37">
        <f t="shared" si="6"/>
        <v>-0.2732334047109207</v>
      </c>
      <c r="AD10" s="37">
        <f t="shared" si="6"/>
        <v>-0.02828520919269295</v>
      </c>
      <c r="AE10" s="37">
        <f t="shared" si="1"/>
        <v>0.06488781079442085</v>
      </c>
      <c r="AF10" s="37">
        <f>'Workload Analysis'!Q10/'Workload Analysis'!G10</f>
        <v>1.3564356435643565</v>
      </c>
      <c r="AG10" s="37">
        <f>'Workload Analysis'!R10/'Workload Analysis'!H10</f>
        <v>1.9218106995884774</v>
      </c>
      <c r="AH10" s="37">
        <f>'Workload Analysis'!S10/'Workload Analysis'!I10</f>
        <v>1.7844374342797056</v>
      </c>
      <c r="AI10" s="37">
        <f>'Workload Analysis'!T10/'Workload Analysis'!J10</f>
        <v>1.8632768361581922</v>
      </c>
      <c r="AJ10" s="37">
        <f>'Workload Analysis'!U10/'Workload Analysis'!K10</f>
        <v>1.8963282937365011</v>
      </c>
      <c r="AK10" s="37">
        <f t="shared" si="2"/>
        <v>2.0685249709639955</v>
      </c>
      <c r="AL10" s="37">
        <f t="shared" si="2"/>
        <v>3.5325264750378214</v>
      </c>
      <c r="AM10" s="37">
        <f t="shared" si="2"/>
        <v>2.0323353293413176</v>
      </c>
      <c r="AN10" s="37">
        <f t="shared" si="2"/>
        <v>1.767416934619507</v>
      </c>
      <c r="AO10" s="37">
        <f t="shared" si="2"/>
        <v>2.144078144078144</v>
      </c>
    </row>
    <row r="11" spans="1:41" ht="12.75">
      <c r="A11" s="32" t="s">
        <v>96</v>
      </c>
      <c r="B11" s="33">
        <v>1118</v>
      </c>
      <c r="C11" s="1">
        <v>1332</v>
      </c>
      <c r="D11" s="1">
        <v>1879</v>
      </c>
      <c r="E11" s="1">
        <v>2615</v>
      </c>
      <c r="F11" s="1">
        <v>1781</v>
      </c>
      <c r="G11" s="1">
        <v>88592</v>
      </c>
      <c r="H11" s="1">
        <v>80574</v>
      </c>
      <c r="I11" s="1">
        <v>140239</v>
      </c>
      <c r="J11" s="1">
        <v>83617</v>
      </c>
      <c r="K11" s="1">
        <v>78293</v>
      </c>
      <c r="L11" s="1">
        <v>88204</v>
      </c>
      <c r="M11" s="1">
        <v>80002</v>
      </c>
      <c r="N11" s="1">
        <v>139503</v>
      </c>
      <c r="O11" s="1">
        <v>83194</v>
      </c>
      <c r="P11" s="1">
        <v>78062</v>
      </c>
      <c r="Q11" s="1">
        <v>1332</v>
      </c>
      <c r="R11" s="1">
        <v>1879</v>
      </c>
      <c r="S11" s="1">
        <v>2615</v>
      </c>
      <c r="T11" s="1">
        <v>3038</v>
      </c>
      <c r="U11" s="1">
        <v>2012</v>
      </c>
      <c r="V11" s="2">
        <v>0.9956203720426223</v>
      </c>
      <c r="W11" s="2">
        <v>0.9929009357857373</v>
      </c>
      <c r="X11" s="2">
        <v>0.9947518165417608</v>
      </c>
      <c r="Y11" s="2">
        <v>0.9949412200868244</v>
      </c>
      <c r="Z11" s="37">
        <f aca="true" t="shared" si="7" ref="Z11:Z22">P11/K11</f>
        <v>0.997049544659165</v>
      </c>
      <c r="AA11" s="37"/>
      <c r="AB11" s="2">
        <v>0.41066066066066065</v>
      </c>
      <c r="AC11" s="2">
        <v>0.3916977115486961</v>
      </c>
      <c r="AD11" s="2">
        <v>0.16175908221797322</v>
      </c>
      <c r="AE11" s="37">
        <f t="shared" si="1"/>
        <v>-0.3377221856484529</v>
      </c>
      <c r="AF11" s="2">
        <v>0.015035217626873758</v>
      </c>
      <c r="AG11" s="2">
        <v>0.023320177724824386</v>
      </c>
      <c r="AH11" s="2">
        <v>0.018646738781651323</v>
      </c>
      <c r="AI11" s="2">
        <v>0.03633232476649485</v>
      </c>
      <c r="AJ11" s="37">
        <f>'Workload Analysis'!U11/'Workload Analysis'!K11</f>
        <v>0.025698338293334014</v>
      </c>
      <c r="AK11" s="37">
        <f aca="true" t="shared" si="8" ref="AK11:AK22">Q11/L11</f>
        <v>0.015101355947576073</v>
      </c>
      <c r="AL11" s="37">
        <f aca="true" t="shared" si="9" ref="AL11:AL22">R11/M11</f>
        <v>0.02348691282717932</v>
      </c>
      <c r="AM11" s="37">
        <f aca="true" t="shared" si="10" ref="AM11:AM22">S11/N11</f>
        <v>0.018745116592474714</v>
      </c>
      <c r="AN11" s="37">
        <f aca="true" t="shared" si="11" ref="AN11:AN22">T11/O11</f>
        <v>0.03651705651849893</v>
      </c>
      <c r="AO11" s="37">
        <f aca="true" t="shared" si="12" ref="AO11:AO21">U11/P11</f>
        <v>0.02577438446363147</v>
      </c>
    </row>
    <row r="12" spans="1:41" ht="12.75">
      <c r="A12" s="32" t="s">
        <v>8</v>
      </c>
      <c r="B12" s="4">
        <v>74</v>
      </c>
      <c r="C12" s="4">
        <v>74</v>
      </c>
      <c r="D12" s="4">
        <v>259</v>
      </c>
      <c r="E12" s="4">
        <v>268</v>
      </c>
      <c r="F12" s="4">
        <v>219</v>
      </c>
      <c r="G12" s="4">
        <v>2366</v>
      </c>
      <c r="H12" s="4">
        <v>2084</v>
      </c>
      <c r="I12" s="4">
        <v>2035</v>
      </c>
      <c r="J12" s="4">
        <v>2183</v>
      </c>
      <c r="K12" s="4">
        <v>2142</v>
      </c>
      <c r="L12" s="4">
        <v>2283</v>
      </c>
      <c r="M12" s="4">
        <v>1899</v>
      </c>
      <c r="N12" s="4">
        <v>2026</v>
      </c>
      <c r="O12" s="4">
        <v>2232</v>
      </c>
      <c r="P12" s="4">
        <v>2063</v>
      </c>
      <c r="Q12" s="4">
        <v>157</v>
      </c>
      <c r="R12" s="4">
        <v>259</v>
      </c>
      <c r="S12" s="4">
        <v>268</v>
      </c>
      <c r="T12" s="4">
        <v>219</v>
      </c>
      <c r="U12" s="4">
        <v>298</v>
      </c>
      <c r="V12" s="28">
        <v>0.9649196956889264</v>
      </c>
      <c r="W12" s="28">
        <v>0.9112284069097889</v>
      </c>
      <c r="X12" s="28">
        <v>0.9955773955773956</v>
      </c>
      <c r="Y12" s="28">
        <v>1.0224461749885478</v>
      </c>
      <c r="Z12" s="37">
        <f t="shared" si="7"/>
        <v>0.9631185807656396</v>
      </c>
      <c r="AA12" s="37"/>
      <c r="AB12" s="28">
        <v>2.5</v>
      </c>
      <c r="AC12" s="28">
        <v>0.03474903474903475</v>
      </c>
      <c r="AD12" s="28">
        <v>-0.1828358208955224</v>
      </c>
      <c r="AE12" s="37">
        <f t="shared" si="1"/>
        <v>0.36073059360730597</v>
      </c>
      <c r="AF12" s="28">
        <v>0.03127641589180051</v>
      </c>
      <c r="AG12" s="28">
        <v>0.12428023032629558</v>
      </c>
      <c r="AH12" s="28">
        <v>0.1316953316953317</v>
      </c>
      <c r="AI12" s="28">
        <v>0.10032065964269354</v>
      </c>
      <c r="AJ12" s="37">
        <f>'Workload Analysis'!U12/'Workload Analysis'!K12</f>
        <v>0.13912231559290383</v>
      </c>
      <c r="AK12" s="37">
        <f t="shared" si="8"/>
        <v>0.06876916338151555</v>
      </c>
      <c r="AL12" s="37">
        <f t="shared" si="9"/>
        <v>0.13638757240652974</v>
      </c>
      <c r="AM12" s="37">
        <f t="shared" si="10"/>
        <v>0.13228035538005922</v>
      </c>
      <c r="AN12" s="37">
        <f t="shared" si="11"/>
        <v>0.09811827956989247</v>
      </c>
      <c r="AO12" s="37">
        <f t="shared" si="12"/>
        <v>0.14444983034415898</v>
      </c>
    </row>
    <row r="13" spans="1:41" ht="12.75">
      <c r="A13" s="32" t="s">
        <v>9</v>
      </c>
      <c r="B13" s="4">
        <v>8804</v>
      </c>
      <c r="C13" s="4">
        <v>10240</v>
      </c>
      <c r="D13" s="4">
        <v>10843</v>
      </c>
      <c r="E13" s="4">
        <v>11371</v>
      </c>
      <c r="F13" s="4">
        <v>12907</v>
      </c>
      <c r="G13" s="4">
        <v>107627</v>
      </c>
      <c r="H13" s="4">
        <v>98338</v>
      </c>
      <c r="I13" s="4">
        <v>97266</v>
      </c>
      <c r="J13" s="4">
        <v>81682</v>
      </c>
      <c r="K13" s="4">
        <v>76579</v>
      </c>
      <c r="L13" s="4">
        <v>106191</v>
      </c>
      <c r="M13" s="4">
        <v>97171</v>
      </c>
      <c r="N13" s="4">
        <v>96479</v>
      </c>
      <c r="O13" s="4">
        <v>80357</v>
      </c>
      <c r="P13" s="4">
        <v>76943</v>
      </c>
      <c r="Q13" s="4">
        <v>10240</v>
      </c>
      <c r="R13" s="4">
        <v>11407</v>
      </c>
      <c r="S13" s="4">
        <v>11630</v>
      </c>
      <c r="T13" s="4">
        <v>12696</v>
      </c>
      <c r="U13" s="4">
        <v>12543</v>
      </c>
      <c r="V13" s="28">
        <v>0.9866576230871436</v>
      </c>
      <c r="W13" s="28">
        <v>0.988132766580569</v>
      </c>
      <c r="X13" s="28">
        <v>0.9919087862151215</v>
      </c>
      <c r="Y13" s="28">
        <v>0.9837785558629808</v>
      </c>
      <c r="Z13" s="37">
        <f t="shared" si="7"/>
        <v>1.0047532613379646</v>
      </c>
      <c r="AA13" s="37"/>
      <c r="AB13" s="28">
        <v>0.11396484375</v>
      </c>
      <c r="AC13" s="28">
        <v>0.07258138891450705</v>
      </c>
      <c r="AD13" s="28">
        <v>0.11652449212910035</v>
      </c>
      <c r="AE13" s="37">
        <f t="shared" si="1"/>
        <v>-0.01205103969754251</v>
      </c>
      <c r="AF13" s="28">
        <v>0.09514341196911556</v>
      </c>
      <c r="AG13" s="28">
        <v>0.1159978848461429</v>
      </c>
      <c r="AH13" s="28">
        <v>0.11956901692266568</v>
      </c>
      <c r="AI13" s="28">
        <v>0.1554320413310154</v>
      </c>
      <c r="AJ13" s="37">
        <f>'Workload Analysis'!U13/'Workload Analysis'!K13</f>
        <v>0.1637916400057457</v>
      </c>
      <c r="AK13" s="37">
        <f t="shared" si="8"/>
        <v>0.09643001760977861</v>
      </c>
      <c r="AL13" s="37">
        <f t="shared" si="9"/>
        <v>0.1173909911393317</v>
      </c>
      <c r="AM13" s="37">
        <f t="shared" si="10"/>
        <v>0.12054436716798474</v>
      </c>
      <c r="AN13" s="37">
        <f t="shared" si="11"/>
        <v>0.15799494754657342</v>
      </c>
      <c r="AO13" s="37">
        <f t="shared" si="12"/>
        <v>0.16301677865432854</v>
      </c>
    </row>
    <row r="14" spans="1:41" ht="12.75">
      <c r="A14" s="32" t="s">
        <v>10</v>
      </c>
      <c r="B14" s="4">
        <v>770</v>
      </c>
      <c r="C14" s="4">
        <v>741</v>
      </c>
      <c r="D14" s="4">
        <v>810</v>
      </c>
      <c r="E14" s="4">
        <v>1000</v>
      </c>
      <c r="F14" s="4">
        <v>1446</v>
      </c>
      <c r="G14" s="4">
        <v>2288</v>
      </c>
      <c r="H14" s="4">
        <v>2456</v>
      </c>
      <c r="I14" s="4">
        <v>2935</v>
      </c>
      <c r="J14" s="4">
        <v>3245</v>
      </c>
      <c r="K14" s="4">
        <v>2900</v>
      </c>
      <c r="L14" s="4">
        <v>2314</v>
      </c>
      <c r="M14" s="4">
        <v>2387</v>
      </c>
      <c r="N14" s="4">
        <v>2649</v>
      </c>
      <c r="O14" s="4">
        <v>2673</v>
      </c>
      <c r="P14" s="4">
        <v>3319</v>
      </c>
      <c r="Q14" s="4">
        <v>741</v>
      </c>
      <c r="R14" s="4">
        <v>810</v>
      </c>
      <c r="S14" s="4">
        <v>1000</v>
      </c>
      <c r="T14" s="4">
        <v>1572</v>
      </c>
      <c r="U14" s="4">
        <v>1027</v>
      </c>
      <c r="V14" s="28">
        <v>1.0113636363636365</v>
      </c>
      <c r="W14" s="28">
        <v>0.9719055374592834</v>
      </c>
      <c r="X14" s="28">
        <v>0.9025553662691652</v>
      </c>
      <c r="Y14" s="28">
        <v>0.823728813559322</v>
      </c>
      <c r="Z14" s="37">
        <f t="shared" si="7"/>
        <v>1.1444827586206896</v>
      </c>
      <c r="AA14" s="37"/>
      <c r="AB14" s="28">
        <v>0.0931174089068826</v>
      </c>
      <c r="AC14" s="28">
        <v>0.2345679012345679</v>
      </c>
      <c r="AD14" s="28">
        <v>0.572</v>
      </c>
      <c r="AE14" s="37">
        <f t="shared" si="1"/>
        <v>-0.3466921119592875</v>
      </c>
      <c r="AF14" s="28">
        <v>0.32386363636363635</v>
      </c>
      <c r="AG14" s="28">
        <v>0.3298045602605863</v>
      </c>
      <c r="AH14" s="28">
        <v>0.34071550255536626</v>
      </c>
      <c r="AI14" s="28">
        <v>0.48443759630200306</v>
      </c>
      <c r="AJ14" s="37">
        <f>'Workload Analysis'!U14/'Workload Analysis'!K14</f>
        <v>0.35413793103448277</v>
      </c>
      <c r="AK14" s="37">
        <f t="shared" si="8"/>
        <v>0.3202247191011236</v>
      </c>
      <c r="AL14" s="37">
        <f t="shared" si="9"/>
        <v>0.33933808127356513</v>
      </c>
      <c r="AM14" s="37">
        <f t="shared" si="10"/>
        <v>0.3775009437523594</v>
      </c>
      <c r="AN14" s="37">
        <f t="shared" si="11"/>
        <v>0.5881032547699214</v>
      </c>
      <c r="AO14" s="37">
        <f t="shared" si="12"/>
        <v>0.30943055137089487</v>
      </c>
    </row>
    <row r="15" spans="1:41" ht="12.75">
      <c r="A15" s="32" t="s">
        <v>13</v>
      </c>
      <c r="B15" s="4">
        <v>326</v>
      </c>
      <c r="C15" s="4">
        <v>513</v>
      </c>
      <c r="D15" s="4">
        <v>596</v>
      </c>
      <c r="E15" s="4">
        <v>788</v>
      </c>
      <c r="F15" s="4">
        <v>879</v>
      </c>
      <c r="G15" s="4">
        <v>5221</v>
      </c>
      <c r="H15" s="4">
        <v>5687</v>
      </c>
      <c r="I15" s="4">
        <v>5161</v>
      </c>
      <c r="J15" s="4">
        <v>5104</v>
      </c>
      <c r="K15" s="4">
        <v>4396</v>
      </c>
      <c r="L15" s="4">
        <v>5002</v>
      </c>
      <c r="M15" s="4">
        <v>5609</v>
      </c>
      <c r="N15" s="4">
        <v>4966</v>
      </c>
      <c r="O15" s="4">
        <v>4961</v>
      </c>
      <c r="P15" s="4">
        <v>4378</v>
      </c>
      <c r="Q15" s="4">
        <v>545</v>
      </c>
      <c r="R15" s="4">
        <v>591</v>
      </c>
      <c r="S15" s="4">
        <v>791</v>
      </c>
      <c r="T15" s="4">
        <v>931</v>
      </c>
      <c r="U15" s="4">
        <v>902</v>
      </c>
      <c r="V15" s="28">
        <v>0.9580540126412564</v>
      </c>
      <c r="W15" s="28">
        <v>0.9862845085282222</v>
      </c>
      <c r="X15" s="28">
        <v>0.9622166246851386</v>
      </c>
      <c r="Y15" s="28">
        <v>0.9719827586206896</v>
      </c>
      <c r="Z15" s="37">
        <f t="shared" si="7"/>
        <v>0.9959053685168335</v>
      </c>
      <c r="AA15" s="37"/>
      <c r="AB15" s="28">
        <v>0.15204678362573099</v>
      </c>
      <c r="AC15" s="28">
        <v>0.3271812080536913</v>
      </c>
      <c r="AD15" s="28">
        <v>0.1814720812182741</v>
      </c>
      <c r="AE15" s="37">
        <f t="shared" si="1"/>
        <v>-0.031149301825993514</v>
      </c>
      <c r="AF15" s="28">
        <v>0.09825703888144034</v>
      </c>
      <c r="AG15" s="28">
        <v>0.10392122384385441</v>
      </c>
      <c r="AH15" s="28">
        <v>0.15326487114900214</v>
      </c>
      <c r="AI15" s="28">
        <v>0.18240595611285265</v>
      </c>
      <c r="AJ15" s="37">
        <f>'Workload Analysis'!U15/'Workload Analysis'!K15</f>
        <v>0.2051865332120109</v>
      </c>
      <c r="AK15" s="37">
        <f t="shared" si="8"/>
        <v>0.1089564174330268</v>
      </c>
      <c r="AL15" s="37">
        <f t="shared" si="9"/>
        <v>0.10536637546799786</v>
      </c>
      <c r="AM15" s="37">
        <f t="shared" si="10"/>
        <v>0.15928312525171165</v>
      </c>
      <c r="AN15" s="37">
        <f t="shared" si="11"/>
        <v>0.18766377746422092</v>
      </c>
      <c r="AO15" s="37">
        <f t="shared" si="12"/>
        <v>0.20603015075376885</v>
      </c>
    </row>
    <row r="16" spans="1:41" ht="12.75">
      <c r="A16" s="32" t="s">
        <v>14</v>
      </c>
      <c r="B16" s="31">
        <v>35520</v>
      </c>
      <c r="C16" s="4">
        <v>25523</v>
      </c>
      <c r="D16" s="4">
        <v>33133</v>
      </c>
      <c r="E16" s="4">
        <v>33091</v>
      </c>
      <c r="F16" s="4">
        <v>35394</v>
      </c>
      <c r="G16" s="4">
        <v>181388</v>
      </c>
      <c r="H16" s="4">
        <v>230492</v>
      </c>
      <c r="I16" s="4">
        <v>235042</v>
      </c>
      <c r="J16" s="4">
        <v>196917</v>
      </c>
      <c r="K16" s="4">
        <v>182079</v>
      </c>
      <c r="L16" s="4">
        <v>195105</v>
      </c>
      <c r="M16" s="4">
        <v>223644</v>
      </c>
      <c r="N16" s="4">
        <v>235090</v>
      </c>
      <c r="O16" s="4">
        <v>194612</v>
      </c>
      <c r="P16" s="4">
        <v>184928</v>
      </c>
      <c r="Q16" s="4">
        <v>25304</v>
      </c>
      <c r="R16" s="4">
        <v>33179</v>
      </c>
      <c r="S16" s="4">
        <v>33085</v>
      </c>
      <c r="T16" s="4">
        <v>35396</v>
      </c>
      <c r="U16" s="4">
        <v>32545</v>
      </c>
      <c r="V16" s="28">
        <v>1.0756224226519946</v>
      </c>
      <c r="W16" s="28">
        <v>0.9702896412890686</v>
      </c>
      <c r="X16" s="28">
        <v>1.000204218820466</v>
      </c>
      <c r="Y16" s="28">
        <v>0.9882945606524577</v>
      </c>
      <c r="Z16" s="37">
        <f t="shared" si="7"/>
        <v>1.0156470543006058</v>
      </c>
      <c r="AA16" s="37"/>
      <c r="AB16" s="28">
        <v>0.2999647376875759</v>
      </c>
      <c r="AC16" s="28">
        <v>-0.0014487067274318655</v>
      </c>
      <c r="AD16" s="28">
        <v>0.06965640204285153</v>
      </c>
      <c r="AE16" s="37">
        <f t="shared" si="1"/>
        <v>-0.08054582438693636</v>
      </c>
      <c r="AF16" s="28">
        <v>0.14070941848413346</v>
      </c>
      <c r="AG16" s="28">
        <v>0.14394859691442652</v>
      </c>
      <c r="AH16" s="28">
        <v>0.14076207656503945</v>
      </c>
      <c r="AI16" s="28">
        <v>0.17975085949917985</v>
      </c>
      <c r="AJ16" s="37">
        <f>'Workload Analysis'!U16/'Workload Analysis'!K16</f>
        <v>0.1787410958979344</v>
      </c>
      <c r="AK16" s="37">
        <f t="shared" si="8"/>
        <v>0.1296942671894621</v>
      </c>
      <c r="AL16" s="37">
        <f t="shared" si="9"/>
        <v>0.1483563162883869</v>
      </c>
      <c r="AM16" s="37">
        <f t="shared" si="10"/>
        <v>0.14073333616912673</v>
      </c>
      <c r="AN16" s="37">
        <f t="shared" si="11"/>
        <v>0.18187984296960105</v>
      </c>
      <c r="AO16" s="37">
        <f t="shared" si="12"/>
        <v>0.17598741131683682</v>
      </c>
    </row>
    <row r="17" spans="1:41" ht="12.75">
      <c r="A17" s="32" t="s">
        <v>15</v>
      </c>
      <c r="B17" s="4">
        <v>497</v>
      </c>
      <c r="C17" s="4">
        <v>994</v>
      </c>
      <c r="D17" s="4">
        <v>942</v>
      </c>
      <c r="E17" s="4">
        <v>906</v>
      </c>
      <c r="F17" s="4">
        <v>1288</v>
      </c>
      <c r="G17" s="4">
        <v>18037</v>
      </c>
      <c r="H17" s="4">
        <v>20135</v>
      </c>
      <c r="I17" s="4">
        <v>22469</v>
      </c>
      <c r="J17" s="4">
        <v>20222</v>
      </c>
      <c r="K17" s="4">
        <v>17722</v>
      </c>
      <c r="L17" s="4">
        <v>17540</v>
      </c>
      <c r="M17" s="4">
        <v>20187</v>
      </c>
      <c r="N17" s="4">
        <v>22505</v>
      </c>
      <c r="O17" s="4">
        <v>19840</v>
      </c>
      <c r="P17" s="4">
        <v>18201</v>
      </c>
      <c r="Q17" s="4">
        <v>994</v>
      </c>
      <c r="R17" s="4">
        <v>942</v>
      </c>
      <c r="S17" s="4">
        <v>906</v>
      </c>
      <c r="T17" s="4">
        <v>1288</v>
      </c>
      <c r="U17" s="4">
        <v>809</v>
      </c>
      <c r="V17" s="28">
        <v>0.9724455286355824</v>
      </c>
      <c r="W17" s="28">
        <v>1.0025825676682394</v>
      </c>
      <c r="X17" s="28">
        <v>1.0016022074858695</v>
      </c>
      <c r="Y17" s="28">
        <v>0.9811096825239838</v>
      </c>
      <c r="Z17" s="37">
        <f t="shared" si="7"/>
        <v>1.0270285520821578</v>
      </c>
      <c r="AA17" s="37"/>
      <c r="AB17" s="28">
        <v>-0.052313883299798795</v>
      </c>
      <c r="AC17" s="28">
        <v>-0.03821656050955414</v>
      </c>
      <c r="AD17" s="28">
        <v>0.4216335540838852</v>
      </c>
      <c r="AE17" s="37">
        <f t="shared" si="1"/>
        <v>-0.37189440993788825</v>
      </c>
      <c r="AF17" s="28">
        <v>0.055108942728835174</v>
      </c>
      <c r="AG17" s="28">
        <v>0.04678420660541346</v>
      </c>
      <c r="AH17" s="28">
        <v>0.04032222172771374</v>
      </c>
      <c r="AI17" s="28">
        <v>0.0636930076154683</v>
      </c>
      <c r="AJ17" s="37">
        <f>'Workload Analysis'!U17/'Workload Analysis'!K17</f>
        <v>0.04564947522852951</v>
      </c>
      <c r="AK17" s="37">
        <f t="shared" si="8"/>
        <v>0.056670467502850624</v>
      </c>
      <c r="AL17" s="37">
        <f t="shared" si="9"/>
        <v>0.04666369445682865</v>
      </c>
      <c r="AM17" s="37">
        <f t="shared" si="10"/>
        <v>0.0402577205065541</v>
      </c>
      <c r="AN17" s="37">
        <f t="shared" si="11"/>
        <v>0.06491935483870968</v>
      </c>
      <c r="AO17" s="37">
        <f t="shared" si="12"/>
        <v>0.044448107246854565</v>
      </c>
    </row>
    <row r="18" spans="1:41" ht="12.75">
      <c r="A18" s="32" t="s">
        <v>110</v>
      </c>
      <c r="B18" s="4">
        <v>3411</v>
      </c>
      <c r="C18" s="4">
        <v>5349</v>
      </c>
      <c r="D18" s="4">
        <v>5241</v>
      </c>
      <c r="E18" s="4">
        <v>5782</v>
      </c>
      <c r="F18" s="4">
        <v>6845</v>
      </c>
      <c r="G18" s="4">
        <v>3355</v>
      </c>
      <c r="H18" s="4">
        <v>3716</v>
      </c>
      <c r="I18" s="4">
        <v>3611</v>
      </c>
      <c r="J18" s="4">
        <v>3761</v>
      </c>
      <c r="K18" s="4">
        <v>3134</v>
      </c>
      <c r="L18" s="4">
        <v>2317</v>
      </c>
      <c r="M18" s="4">
        <v>3824</v>
      </c>
      <c r="N18" s="4">
        <v>3070</v>
      </c>
      <c r="O18" s="4">
        <v>3329</v>
      </c>
      <c r="P18" s="4">
        <v>4636</v>
      </c>
      <c r="Q18" s="4">
        <v>5349</v>
      </c>
      <c r="R18" s="4">
        <v>5241</v>
      </c>
      <c r="S18" s="4">
        <v>5782</v>
      </c>
      <c r="T18" s="4">
        <v>6214</v>
      </c>
      <c r="U18" s="4">
        <v>5343</v>
      </c>
      <c r="V18" s="28">
        <v>0.6906110283159463</v>
      </c>
      <c r="W18" s="28">
        <v>1.0290635091496232</v>
      </c>
      <c r="X18" s="28">
        <v>0.8501800055386319</v>
      </c>
      <c r="Y18" s="28">
        <v>0.8851369316671098</v>
      </c>
      <c r="Z18" s="37">
        <f t="shared" si="7"/>
        <v>1.479259731971921</v>
      </c>
      <c r="AA18" s="37"/>
      <c r="AB18" s="28">
        <v>-0.020190689848569827</v>
      </c>
      <c r="AC18" s="28">
        <v>0.10322457546269796</v>
      </c>
      <c r="AD18" s="28">
        <v>0.074714631615358</v>
      </c>
      <c r="AE18" s="37">
        <f t="shared" si="1"/>
        <v>-0.14016736401673635</v>
      </c>
      <c r="AF18" s="28">
        <v>1.5943368107302534</v>
      </c>
      <c r="AG18" s="28">
        <v>1.4103875134553283</v>
      </c>
      <c r="AH18" s="28">
        <v>1.6012184990307394</v>
      </c>
      <c r="AI18" s="28">
        <v>1.6522201542143047</v>
      </c>
      <c r="AJ18" s="37">
        <f>'Workload Analysis'!U18/'Workload Analysis'!K18</f>
        <v>1.7048500319081046</v>
      </c>
      <c r="AK18" s="37">
        <f t="shared" si="8"/>
        <v>2.3085886922744927</v>
      </c>
      <c r="AL18" s="37">
        <f t="shared" si="9"/>
        <v>1.3705543933054394</v>
      </c>
      <c r="AM18" s="37">
        <f t="shared" si="10"/>
        <v>1.8833876221498371</v>
      </c>
      <c r="AN18" s="37">
        <f t="shared" si="11"/>
        <v>1.8666266145989787</v>
      </c>
      <c r="AO18" s="37">
        <f t="shared" si="12"/>
        <v>1.152502157031924</v>
      </c>
    </row>
    <row r="19" spans="1:41" ht="12.75">
      <c r="A19" s="32" t="s">
        <v>16</v>
      </c>
      <c r="B19" s="4">
        <v>1292</v>
      </c>
      <c r="C19" s="4">
        <v>2733</v>
      </c>
      <c r="D19" s="4">
        <v>3383</v>
      </c>
      <c r="E19" s="4">
        <v>3785</v>
      </c>
      <c r="F19" s="4">
        <v>3515</v>
      </c>
      <c r="G19" s="4">
        <v>20476</v>
      </c>
      <c r="H19" s="4">
        <v>20923</v>
      </c>
      <c r="I19" s="4">
        <v>19750</v>
      </c>
      <c r="J19" s="4">
        <v>19529</v>
      </c>
      <c r="K19" s="4">
        <v>17910</v>
      </c>
      <c r="L19" s="4">
        <v>17406</v>
      </c>
      <c r="M19" s="4">
        <v>20247</v>
      </c>
      <c r="N19" s="4">
        <v>19280</v>
      </c>
      <c r="O19" s="4">
        <v>19547</v>
      </c>
      <c r="P19" s="4">
        <v>17540</v>
      </c>
      <c r="Q19" s="4">
        <v>4362</v>
      </c>
      <c r="R19" s="4">
        <v>3414</v>
      </c>
      <c r="S19" s="4">
        <v>3853</v>
      </c>
      <c r="T19" s="4">
        <v>3767</v>
      </c>
      <c r="U19" s="4">
        <v>3885</v>
      </c>
      <c r="V19" s="28">
        <v>0.8500683727290487</v>
      </c>
      <c r="W19" s="28">
        <v>0.9676910576877121</v>
      </c>
      <c r="X19" s="28">
        <v>0.9762025316455696</v>
      </c>
      <c r="Y19" s="28">
        <v>1.000921706180552</v>
      </c>
      <c r="Z19" s="37">
        <f t="shared" si="7"/>
        <v>0.9793411501954216</v>
      </c>
      <c r="AA19" s="37"/>
      <c r="AB19" s="28">
        <v>0.2491767288693743</v>
      </c>
      <c r="AC19" s="28">
        <v>0.13892994383683122</v>
      </c>
      <c r="AD19" s="28">
        <v>-0.0047556142668428005</v>
      </c>
      <c r="AE19" s="37">
        <f t="shared" si="1"/>
        <v>0.03132466153437741</v>
      </c>
      <c r="AF19" s="28">
        <v>0.13347333463567104</v>
      </c>
      <c r="AG19" s="28">
        <v>0.16316971753572623</v>
      </c>
      <c r="AH19" s="28">
        <v>0.1950886075949367</v>
      </c>
      <c r="AI19" s="28">
        <v>0.1928926212299657</v>
      </c>
      <c r="AJ19" s="37">
        <f>'Workload Analysis'!U19/'Workload Analysis'!K19</f>
        <v>0.2169179229480737</v>
      </c>
      <c r="AK19" s="37">
        <f t="shared" si="8"/>
        <v>0.2506032402619786</v>
      </c>
      <c r="AL19" s="37">
        <f t="shared" si="9"/>
        <v>0.1686175729737739</v>
      </c>
      <c r="AM19" s="37">
        <f t="shared" si="10"/>
        <v>0.19984439834024897</v>
      </c>
      <c r="AN19" s="37">
        <f t="shared" si="11"/>
        <v>0.19271499462833172</v>
      </c>
      <c r="AO19" s="37">
        <f t="shared" si="12"/>
        <v>0.22149372862029645</v>
      </c>
    </row>
    <row r="20" spans="1:41" ht="12.75">
      <c r="A20" s="32" t="s">
        <v>109</v>
      </c>
      <c r="B20" s="4">
        <v>95</v>
      </c>
      <c r="C20" s="4">
        <v>346</v>
      </c>
      <c r="D20" s="4">
        <v>360</v>
      </c>
      <c r="E20" s="4">
        <v>297</v>
      </c>
      <c r="F20" s="4">
        <v>193</v>
      </c>
      <c r="G20" s="4">
        <v>1721</v>
      </c>
      <c r="H20" s="4">
        <v>1728</v>
      </c>
      <c r="I20" s="4">
        <v>1633</v>
      </c>
      <c r="J20" s="4">
        <v>1547</v>
      </c>
      <c r="K20" s="4">
        <v>1744</v>
      </c>
      <c r="L20" s="4">
        <v>1679</v>
      </c>
      <c r="M20" s="4">
        <v>1711</v>
      </c>
      <c r="N20" s="4">
        <v>1695</v>
      </c>
      <c r="O20" s="4">
        <v>1555</v>
      </c>
      <c r="P20" s="4">
        <v>1718</v>
      </c>
      <c r="Q20" s="4">
        <v>137</v>
      </c>
      <c r="R20" s="4">
        <v>363</v>
      </c>
      <c r="S20" s="4">
        <v>298</v>
      </c>
      <c r="T20" s="4">
        <v>289</v>
      </c>
      <c r="U20" s="4">
        <v>219</v>
      </c>
      <c r="V20" s="28">
        <v>0.9755955839628123</v>
      </c>
      <c r="W20" s="28">
        <v>0.9901620370370371</v>
      </c>
      <c r="X20" s="28">
        <v>1.0379669320269442</v>
      </c>
      <c r="Y20" s="28">
        <v>1.0051712992889463</v>
      </c>
      <c r="Z20" s="37">
        <f t="shared" si="7"/>
        <v>0.9850917431192661</v>
      </c>
      <c r="AA20" s="37"/>
      <c r="AB20" s="28">
        <v>0.049132947976878616</v>
      </c>
      <c r="AC20" s="28">
        <v>-0.17222222222222222</v>
      </c>
      <c r="AD20" s="28">
        <v>-0.026936026936026935</v>
      </c>
      <c r="AE20" s="37">
        <f t="shared" si="1"/>
        <v>-0.24221453287197237</v>
      </c>
      <c r="AF20" s="28">
        <v>0.2010459035444509</v>
      </c>
      <c r="AG20" s="28">
        <v>0.21006944444444445</v>
      </c>
      <c r="AH20" s="28">
        <v>0.18248622167789344</v>
      </c>
      <c r="AI20" s="28">
        <v>0.18681318681318682</v>
      </c>
      <c r="AJ20" s="37">
        <f>'Workload Analysis'!U20/'Workload Analysis'!K20</f>
        <v>0.12557339449541285</v>
      </c>
      <c r="AK20" s="37">
        <f t="shared" si="8"/>
        <v>0.08159618820726623</v>
      </c>
      <c r="AL20" s="37">
        <f t="shared" si="9"/>
        <v>0.21215663354763295</v>
      </c>
      <c r="AM20" s="37">
        <f t="shared" si="10"/>
        <v>0.17581120943952802</v>
      </c>
      <c r="AN20" s="37">
        <f t="shared" si="11"/>
        <v>0.18585209003215433</v>
      </c>
      <c r="AO20" s="37">
        <f t="shared" si="12"/>
        <v>0.12747380675203726</v>
      </c>
    </row>
    <row r="21" spans="1:41" ht="12.75">
      <c r="A21" s="32" t="s">
        <v>17</v>
      </c>
      <c r="B21" s="4">
        <v>3745</v>
      </c>
      <c r="C21" s="4">
        <v>4104</v>
      </c>
      <c r="D21" s="4">
        <v>8772</v>
      </c>
      <c r="E21" s="4">
        <v>12830</v>
      </c>
      <c r="F21" s="4">
        <v>10383</v>
      </c>
      <c r="G21" s="4">
        <v>21220</v>
      </c>
      <c r="H21" s="4">
        <v>18841</v>
      </c>
      <c r="I21" s="4">
        <v>15906</v>
      </c>
      <c r="J21" s="4">
        <v>14252</v>
      </c>
      <c r="K21" s="4">
        <v>13443</v>
      </c>
      <c r="L21" s="4">
        <v>18848</v>
      </c>
      <c r="M21" s="4">
        <v>16698</v>
      </c>
      <c r="N21" s="4">
        <v>14837</v>
      </c>
      <c r="O21" s="4">
        <v>14292</v>
      </c>
      <c r="P21" s="4">
        <v>19259</v>
      </c>
      <c r="Q21" s="4">
        <v>6117</v>
      </c>
      <c r="R21" s="4">
        <v>6247</v>
      </c>
      <c r="S21" s="4">
        <v>9841</v>
      </c>
      <c r="T21" s="4">
        <v>12790</v>
      </c>
      <c r="U21" s="4">
        <v>4567</v>
      </c>
      <c r="V21" s="28">
        <v>0.8882186616399623</v>
      </c>
      <c r="W21" s="28">
        <v>0.8862586911522743</v>
      </c>
      <c r="X21" s="28">
        <v>0.9327926568590469</v>
      </c>
      <c r="Y21" s="28">
        <v>1.002806623631771</v>
      </c>
      <c r="Z21" s="37">
        <f t="shared" si="7"/>
        <v>1.4326415234694636</v>
      </c>
      <c r="AA21" s="37"/>
      <c r="AB21" s="28">
        <v>0.5221734892787524</v>
      </c>
      <c r="AC21" s="28">
        <v>0.12186502507979936</v>
      </c>
      <c r="AD21" s="28">
        <v>-0.003117692907248636</v>
      </c>
      <c r="AE21" s="37">
        <f t="shared" si="1"/>
        <v>-0.6429241594996091</v>
      </c>
      <c r="AF21" s="28">
        <v>0.1934024505183789</v>
      </c>
      <c r="AG21" s="28">
        <v>0.3315641420306778</v>
      </c>
      <c r="AH21" s="28">
        <v>0.6186973469131145</v>
      </c>
      <c r="AI21" s="28">
        <v>0.8974179062587707</v>
      </c>
      <c r="AJ21" s="37">
        <f>'Workload Analysis'!U21/'Workload Analysis'!K21</f>
        <v>0.3397307148701927</v>
      </c>
      <c r="AK21" s="37">
        <f t="shared" si="8"/>
        <v>0.3245437181663837</v>
      </c>
      <c r="AL21" s="37">
        <f t="shared" si="9"/>
        <v>0.3741166606779255</v>
      </c>
      <c r="AM21" s="37">
        <f t="shared" si="10"/>
        <v>0.6632742468153939</v>
      </c>
      <c r="AN21" s="37">
        <f t="shared" si="11"/>
        <v>0.8949062412538483</v>
      </c>
      <c r="AO21" s="37">
        <f t="shared" si="12"/>
        <v>0.2371358845215224</v>
      </c>
    </row>
    <row r="22" spans="1:41" ht="12.75">
      <c r="A22" s="32" t="s">
        <v>102</v>
      </c>
      <c r="B22" s="1">
        <v>15380</v>
      </c>
      <c r="C22" s="1">
        <v>10816</v>
      </c>
      <c r="D22" s="1">
        <v>7363</v>
      </c>
      <c r="E22" s="1">
        <v>3733</v>
      </c>
      <c r="F22" s="1">
        <v>2478</v>
      </c>
      <c r="G22" s="1">
        <v>15780</v>
      </c>
      <c r="H22" s="1">
        <v>20754</v>
      </c>
      <c r="I22" s="1">
        <v>23889</v>
      </c>
      <c r="J22" s="1">
        <v>21009</v>
      </c>
      <c r="K22" s="1">
        <v>15024</v>
      </c>
      <c r="L22" s="1">
        <v>20344</v>
      </c>
      <c r="M22" s="1">
        <v>24207</v>
      </c>
      <c r="N22" s="1">
        <v>27519</v>
      </c>
      <c r="O22" s="1">
        <v>22255</v>
      </c>
      <c r="P22" s="1">
        <v>14869</v>
      </c>
      <c r="Q22" s="1">
        <v>10816</v>
      </c>
      <c r="R22" s="1">
        <v>7363</v>
      </c>
      <c r="S22" s="1">
        <v>3733</v>
      </c>
      <c r="T22" s="1">
        <v>2487</v>
      </c>
      <c r="U22" s="1">
        <v>2633</v>
      </c>
      <c r="V22" s="37">
        <f>L22/G22</f>
        <v>1.2892268694550064</v>
      </c>
      <c r="W22" s="37">
        <f>M22/H22</f>
        <v>1.1663775657704538</v>
      </c>
      <c r="X22" s="37">
        <f>N22/I22</f>
        <v>1.1519527816149693</v>
      </c>
      <c r="Y22" s="37">
        <f>O22/J22</f>
        <v>1.0593079156551954</v>
      </c>
      <c r="Z22" s="37">
        <f t="shared" si="7"/>
        <v>0.9896831735889244</v>
      </c>
      <c r="AA22" s="37"/>
      <c r="AB22" s="37">
        <f>(R22/Q22)-1</f>
        <v>-0.31924926035502954</v>
      </c>
      <c r="AC22" s="37">
        <f>(S22/R22)-1</f>
        <v>-0.4930055683824528</v>
      </c>
      <c r="AD22" s="37">
        <f>(T22/S22)-1</f>
        <v>-0.333779801768015</v>
      </c>
      <c r="AE22" s="37">
        <f t="shared" si="1"/>
        <v>0.05870526739043025</v>
      </c>
      <c r="AF22" s="37">
        <f>'Workload Analysis'!Q22/'Workload Analysis'!G22</f>
        <v>0.685424588086185</v>
      </c>
      <c r="AG22" s="37">
        <f>'Workload Analysis'!R22/'Workload Analysis'!H22</f>
        <v>0.35477498313578104</v>
      </c>
      <c r="AH22" s="37">
        <f>'Workload Analysis'!S22/'Workload Analysis'!I22</f>
        <v>0.15626438946795596</v>
      </c>
      <c r="AI22" s="37">
        <f>'Workload Analysis'!T22/'Workload Analysis'!J22</f>
        <v>0.11837783806939883</v>
      </c>
      <c r="AJ22" s="37">
        <f>'Workload Analysis'!U22/'Workload Analysis'!K22</f>
        <v>0.17525292864749734</v>
      </c>
      <c r="AK22" s="37">
        <f t="shared" si="8"/>
        <v>0.5316555249705073</v>
      </c>
      <c r="AL22" s="37">
        <f t="shared" si="9"/>
        <v>0.3041682158053456</v>
      </c>
      <c r="AM22" s="37">
        <f t="shared" si="10"/>
        <v>0.13565173153094226</v>
      </c>
      <c r="AN22" s="37">
        <f t="shared" si="11"/>
        <v>0.11175016850146034</v>
      </c>
      <c r="AO22" s="37">
        <f>U22/P22</f>
        <v>0.17707983051987355</v>
      </c>
    </row>
    <row r="23" spans="1:41" ht="12.75">
      <c r="A23" s="32" t="s">
        <v>18</v>
      </c>
      <c r="B23" s="4">
        <v>29</v>
      </c>
      <c r="C23" s="4">
        <v>36</v>
      </c>
      <c r="D23" s="4">
        <v>0</v>
      </c>
      <c r="E23" s="4">
        <v>34</v>
      </c>
      <c r="F23" s="4">
        <v>191</v>
      </c>
      <c r="G23" s="4">
        <v>289</v>
      </c>
      <c r="H23" s="4">
        <v>313</v>
      </c>
      <c r="I23" s="4">
        <v>230</v>
      </c>
      <c r="J23" s="4">
        <v>655</v>
      </c>
      <c r="K23" s="4">
        <v>377</v>
      </c>
      <c r="L23" s="4">
        <v>280</v>
      </c>
      <c r="M23" s="4">
        <v>306</v>
      </c>
      <c r="N23" s="4">
        <v>196</v>
      </c>
      <c r="O23" s="4">
        <v>498</v>
      </c>
      <c r="P23" s="4">
        <v>318</v>
      </c>
      <c r="Q23" s="4">
        <v>38</v>
      </c>
      <c r="R23" s="4">
        <v>42</v>
      </c>
      <c r="S23" s="4">
        <v>34</v>
      </c>
      <c r="T23" s="4">
        <v>191</v>
      </c>
      <c r="U23" s="4">
        <v>250</v>
      </c>
      <c r="V23" s="28">
        <v>0.9688581314878892</v>
      </c>
      <c r="W23" s="28">
        <v>0.9776357827476039</v>
      </c>
      <c r="X23" s="28">
        <v>0.8521739130434782</v>
      </c>
      <c r="Y23" s="28">
        <v>0.7603053435114504</v>
      </c>
      <c r="Z23" s="37">
        <f aca="true" t="shared" si="13" ref="Z23:Z38">P23/K23</f>
        <v>0.843501326259947</v>
      </c>
      <c r="AA23" s="37"/>
      <c r="AB23" s="28">
        <v>0.16666666666666666</v>
      </c>
      <c r="AC23" s="37">
        <f>(S23/R23)-1</f>
        <v>-0.19047619047619047</v>
      </c>
      <c r="AD23" s="28">
        <v>4.617647058823529</v>
      </c>
      <c r="AE23" s="37">
        <f t="shared" si="1"/>
        <v>0.30890052356020936</v>
      </c>
      <c r="AF23" s="28">
        <v>0.1245674740484429</v>
      </c>
      <c r="AG23" s="28">
        <v>0.134185303514377</v>
      </c>
      <c r="AH23" s="28">
        <v>0.14782608695652175</v>
      </c>
      <c r="AI23" s="28">
        <v>0.2916030534351145</v>
      </c>
      <c r="AJ23" s="37">
        <f>'Workload Analysis'!U23/'Workload Analysis'!K23</f>
        <v>0.6631299734748011</v>
      </c>
      <c r="AK23" s="37">
        <f aca="true" t="shared" si="14" ref="AK23:AO27">Q23/L23</f>
        <v>0.1357142857142857</v>
      </c>
      <c r="AL23" s="37">
        <f t="shared" si="14"/>
        <v>0.13725490196078433</v>
      </c>
      <c r="AM23" s="37">
        <f t="shared" si="14"/>
        <v>0.17346938775510204</v>
      </c>
      <c r="AN23" s="37">
        <f t="shared" si="14"/>
        <v>0.38353413654618473</v>
      </c>
      <c r="AO23" s="37">
        <f t="shared" si="14"/>
        <v>0.7861635220125787</v>
      </c>
    </row>
    <row r="24" spans="1:41" ht="12.75">
      <c r="A24" s="32" t="s">
        <v>19</v>
      </c>
      <c r="B24" s="4">
        <v>0</v>
      </c>
      <c r="C24" s="4">
        <v>166</v>
      </c>
      <c r="D24" s="4">
        <v>38</v>
      </c>
      <c r="E24" s="4">
        <v>81</v>
      </c>
      <c r="F24" s="4">
        <v>93</v>
      </c>
      <c r="G24" s="4">
        <v>1789</v>
      </c>
      <c r="H24" s="4">
        <v>1863</v>
      </c>
      <c r="I24" s="4">
        <v>1545</v>
      </c>
      <c r="J24" s="4">
        <v>1531</v>
      </c>
      <c r="K24" s="4">
        <v>1455</v>
      </c>
      <c r="L24" s="4">
        <v>2028</v>
      </c>
      <c r="M24" s="4">
        <v>1533</v>
      </c>
      <c r="N24" s="4">
        <v>1502</v>
      </c>
      <c r="O24" s="4">
        <v>1519</v>
      </c>
      <c r="P24" s="4">
        <v>1407</v>
      </c>
      <c r="Q24" s="4">
        <v>166</v>
      </c>
      <c r="R24" s="4">
        <v>175</v>
      </c>
      <c r="S24" s="4">
        <v>81</v>
      </c>
      <c r="T24" s="4">
        <v>93</v>
      </c>
      <c r="U24" s="4">
        <v>141</v>
      </c>
      <c r="V24" s="28">
        <v>0.9114606741573034</v>
      </c>
      <c r="W24" s="28">
        <v>0.822866344605475</v>
      </c>
      <c r="X24" s="28">
        <v>0.972168284789644</v>
      </c>
      <c r="Y24" s="28">
        <v>0.992161985630307</v>
      </c>
      <c r="Z24" s="37">
        <f t="shared" si="13"/>
        <v>0.9670103092783505</v>
      </c>
      <c r="AA24" s="37"/>
      <c r="AB24" s="28">
        <v>0.05421686746987952</v>
      </c>
      <c r="AC24" s="28">
        <v>1.131578947368421</v>
      </c>
      <c r="AD24" s="28">
        <v>0.14814814814814814</v>
      </c>
      <c r="AE24" s="37">
        <f t="shared" si="1"/>
        <v>0.5161290322580645</v>
      </c>
      <c r="AF24" s="28">
        <v>0.07460674157303371</v>
      </c>
      <c r="AG24" s="28">
        <v>0.0939345142243693</v>
      </c>
      <c r="AH24" s="28">
        <v>0.05242718446601942</v>
      </c>
      <c r="AI24" s="28">
        <v>0.06074461136512083</v>
      </c>
      <c r="AJ24" s="37">
        <f>'Workload Analysis'!U24/'Workload Analysis'!K24</f>
        <v>0.09690721649484536</v>
      </c>
      <c r="AK24" s="37">
        <f t="shared" si="14"/>
        <v>0.08185404339250493</v>
      </c>
      <c r="AL24" s="37">
        <f t="shared" si="14"/>
        <v>0.1141552511415525</v>
      </c>
      <c r="AM24" s="37">
        <f t="shared" si="14"/>
        <v>0.05392809587217044</v>
      </c>
      <c r="AN24" s="37">
        <f t="shared" si="14"/>
        <v>0.061224489795918366</v>
      </c>
      <c r="AO24" s="37">
        <f t="shared" si="14"/>
        <v>0.10021321961620469</v>
      </c>
    </row>
    <row r="25" spans="1:41" ht="12.75">
      <c r="A25" s="32" t="s">
        <v>11</v>
      </c>
      <c r="B25" s="4">
        <v>20073</v>
      </c>
      <c r="C25" s="4">
        <v>18594</v>
      </c>
      <c r="D25" s="4">
        <v>16774</v>
      </c>
      <c r="E25" s="4">
        <v>18530</v>
      </c>
      <c r="F25" s="4">
        <v>17403</v>
      </c>
      <c r="G25" s="4">
        <v>65954</v>
      </c>
      <c r="H25" s="4">
        <v>58401</v>
      </c>
      <c r="I25" s="4">
        <v>61971</v>
      </c>
      <c r="J25" s="4">
        <v>61586</v>
      </c>
      <c r="K25" s="4">
        <v>105068</v>
      </c>
      <c r="L25" s="4">
        <v>67367</v>
      </c>
      <c r="M25" s="4">
        <v>59847</v>
      </c>
      <c r="N25" s="4">
        <v>60060</v>
      </c>
      <c r="O25" s="4">
        <v>62599</v>
      </c>
      <c r="P25" s="4">
        <v>103163</v>
      </c>
      <c r="Q25" s="4">
        <v>18739</v>
      </c>
      <c r="R25" s="4">
        <v>17148</v>
      </c>
      <c r="S25" s="4">
        <v>18685</v>
      </c>
      <c r="T25" s="4">
        <v>17517</v>
      </c>
      <c r="U25" s="4">
        <v>19308</v>
      </c>
      <c r="V25" s="28">
        <v>1.0214240228037723</v>
      </c>
      <c r="W25" s="28">
        <v>1.0247598500025685</v>
      </c>
      <c r="X25" s="28">
        <v>0.9691629955947136</v>
      </c>
      <c r="Y25" s="28">
        <v>1.0164485435001462</v>
      </c>
      <c r="Z25" s="37">
        <f t="shared" si="13"/>
        <v>0.981868884912628</v>
      </c>
      <c r="AA25" s="37"/>
      <c r="AB25" s="28">
        <v>-0.07776702161987738</v>
      </c>
      <c r="AC25" s="28">
        <v>0.11392631453439847</v>
      </c>
      <c r="AD25" s="28">
        <v>-0.05466810577441986</v>
      </c>
      <c r="AE25" s="37">
        <f t="shared" si="1"/>
        <v>0.10224353485185822</v>
      </c>
      <c r="AF25" s="28">
        <v>0.281923765048367</v>
      </c>
      <c r="AG25" s="28">
        <v>0.29362510915908974</v>
      </c>
      <c r="AH25" s="28">
        <v>0.30151199754723984</v>
      </c>
      <c r="AI25" s="28">
        <v>0.28443152664566623</v>
      </c>
      <c r="AJ25" s="37">
        <f>'Workload Analysis'!U25/'Workload Analysis'!K25</f>
        <v>0.1837667034682301</v>
      </c>
      <c r="AK25" s="37">
        <f t="shared" si="14"/>
        <v>0.27816289874864547</v>
      </c>
      <c r="AL25" s="37">
        <f t="shared" si="14"/>
        <v>0.2865306531655722</v>
      </c>
      <c r="AM25" s="37">
        <f t="shared" si="14"/>
        <v>0.3111055611055611</v>
      </c>
      <c r="AN25" s="37">
        <f t="shared" si="14"/>
        <v>0.2798287512580073</v>
      </c>
      <c r="AO25" s="37">
        <f t="shared" si="14"/>
        <v>0.18716012523869993</v>
      </c>
    </row>
    <row r="26" spans="1:41" ht="12.75">
      <c r="A26" s="32" t="s">
        <v>12</v>
      </c>
      <c r="B26" s="4">
        <v>803</v>
      </c>
      <c r="C26" s="4">
        <v>4346</v>
      </c>
      <c r="D26" s="4">
        <v>492</v>
      </c>
      <c r="E26" s="4">
        <v>1022</v>
      </c>
      <c r="F26" s="4">
        <v>1632</v>
      </c>
      <c r="G26" s="4">
        <v>3354</v>
      </c>
      <c r="H26" s="4">
        <v>3607</v>
      </c>
      <c r="I26" s="4">
        <v>3408</v>
      </c>
      <c r="J26" s="4">
        <v>3861</v>
      </c>
      <c r="K26" s="4">
        <v>3210</v>
      </c>
      <c r="L26" s="4">
        <v>2827</v>
      </c>
      <c r="M26" s="4">
        <v>3513</v>
      </c>
      <c r="N26" s="4">
        <v>2878</v>
      </c>
      <c r="O26" s="4">
        <v>3251</v>
      </c>
      <c r="P26" s="4">
        <v>4171</v>
      </c>
      <c r="Q26" s="4">
        <v>1456</v>
      </c>
      <c r="R26" s="4">
        <v>4440</v>
      </c>
      <c r="S26" s="4">
        <v>1022</v>
      </c>
      <c r="T26" s="4">
        <v>1632</v>
      </c>
      <c r="U26" s="4">
        <v>671</v>
      </c>
      <c r="V26" s="28">
        <v>0.8428741800834824</v>
      </c>
      <c r="W26" s="28">
        <v>0.01</v>
      </c>
      <c r="X26" s="28">
        <v>0.8444835680751174</v>
      </c>
      <c r="Y26" s="28">
        <v>0.842009842009842</v>
      </c>
      <c r="Z26" s="37">
        <f t="shared" si="13"/>
        <v>1.2993769470404986</v>
      </c>
      <c r="AA26" s="37"/>
      <c r="AB26" s="28">
        <v>0.021629084215370454</v>
      </c>
      <c r="AC26" s="28">
        <v>1.0772357723577235</v>
      </c>
      <c r="AD26" s="28">
        <v>0.5968688845401174</v>
      </c>
      <c r="AE26" s="37">
        <f t="shared" si="1"/>
        <v>-0.5888480392156863</v>
      </c>
      <c r="AF26" s="28">
        <v>1.2957662492546214</v>
      </c>
      <c r="AG26" s="28">
        <v>1.2309398392015525</v>
      </c>
      <c r="AH26" s="28">
        <v>0.29988262910798125</v>
      </c>
      <c r="AI26" s="28">
        <v>0.4226884226884227</v>
      </c>
      <c r="AJ26" s="37">
        <f>'Workload Analysis'!U26/'Workload Analysis'!K26</f>
        <v>0.20903426791277258</v>
      </c>
      <c r="AK26" s="37">
        <f t="shared" si="14"/>
        <v>0.5150336045277679</v>
      </c>
      <c r="AL26" s="37">
        <f t="shared" si="14"/>
        <v>1.2638770281810419</v>
      </c>
      <c r="AM26" s="37">
        <f t="shared" si="14"/>
        <v>0.35510771369006255</v>
      </c>
      <c r="AN26" s="37">
        <f t="shared" si="14"/>
        <v>0.5019993848046754</v>
      </c>
      <c r="AO26" s="37">
        <f t="shared" si="14"/>
        <v>0.1608726923999041</v>
      </c>
    </row>
    <row r="27" spans="1:41" ht="12.75">
      <c r="A27" s="32" t="s">
        <v>103</v>
      </c>
      <c r="B27" s="4">
        <v>1520</v>
      </c>
      <c r="C27" s="4">
        <v>1111</v>
      </c>
      <c r="D27" s="4">
        <v>1869</v>
      </c>
      <c r="E27" s="4">
        <v>1745</v>
      </c>
      <c r="F27" s="4">
        <v>2430</v>
      </c>
      <c r="G27" s="4">
        <v>6606</v>
      </c>
      <c r="H27" s="4">
        <v>7022</v>
      </c>
      <c r="I27" s="4">
        <v>9187</v>
      </c>
      <c r="J27" s="4">
        <v>8420</v>
      </c>
      <c r="K27" s="4">
        <v>9986</v>
      </c>
      <c r="L27" s="4">
        <v>5930</v>
      </c>
      <c r="M27" s="4">
        <v>5479</v>
      </c>
      <c r="N27" s="4">
        <v>9311</v>
      </c>
      <c r="O27" s="4">
        <v>7735</v>
      </c>
      <c r="P27" s="4">
        <v>8826</v>
      </c>
      <c r="Q27" s="4">
        <v>1111</v>
      </c>
      <c r="R27" s="4">
        <v>1869</v>
      </c>
      <c r="S27" s="4">
        <v>1745</v>
      </c>
      <c r="T27" s="4">
        <v>2430</v>
      </c>
      <c r="U27" s="4">
        <v>3590</v>
      </c>
      <c r="V27" s="37">
        <f>L27/G27</f>
        <v>0.8976687859521647</v>
      </c>
      <c r="W27" s="37">
        <f>M27/H27</f>
        <v>0.7802620336086585</v>
      </c>
      <c r="X27" s="37">
        <f>N27/I27</f>
        <v>1.0134973331882007</v>
      </c>
      <c r="Y27" s="37">
        <f>O27/J27</f>
        <v>0.918646080760095</v>
      </c>
      <c r="Z27" s="37">
        <f t="shared" si="13"/>
        <v>0.8838373723212497</v>
      </c>
      <c r="AA27" s="37"/>
      <c r="AB27" s="37">
        <f>(R27/Q27)-1</f>
        <v>0.6822682268226823</v>
      </c>
      <c r="AC27" s="37">
        <f>(S27/R27)-1</f>
        <v>-0.06634563937934723</v>
      </c>
      <c r="AD27" s="37">
        <f>(T27/S27)-1</f>
        <v>0.39255014326647575</v>
      </c>
      <c r="AE27" s="37">
        <f t="shared" si="1"/>
        <v>0.47736625514403297</v>
      </c>
      <c r="AF27" s="37">
        <f>'Workload Analysis'!Q27/'Workload Analysis'!G27</f>
        <v>0.16818044202240387</v>
      </c>
      <c r="AG27" s="37">
        <f>'Workload Analysis'!R27/'Workload Analysis'!H27</f>
        <v>0.2661634861862717</v>
      </c>
      <c r="AH27" s="37">
        <f>'Workload Analysis'!S27/'Workload Analysis'!I27</f>
        <v>0.18994230978556656</v>
      </c>
      <c r="AI27" s="37">
        <f>'Workload Analysis'!T27/'Workload Analysis'!J27</f>
        <v>0.28859857482185275</v>
      </c>
      <c r="AJ27" s="37">
        <f>'Workload Analysis'!U27/'Workload Analysis'!K27</f>
        <v>0.35950330462647706</v>
      </c>
      <c r="AK27" s="37">
        <f t="shared" si="14"/>
        <v>0.18735244519392918</v>
      </c>
      <c r="AL27" s="37">
        <f t="shared" si="14"/>
        <v>0.3411206424530024</v>
      </c>
      <c r="AM27" s="37">
        <f t="shared" si="14"/>
        <v>0.18741273762216734</v>
      </c>
      <c r="AN27" s="37">
        <f t="shared" si="14"/>
        <v>0.3141564318034906</v>
      </c>
      <c r="AO27" s="37">
        <f>U27/P27</f>
        <v>0.4067527758894176</v>
      </c>
    </row>
    <row r="28" spans="1:41" ht="12.75">
      <c r="A28" s="32" t="s">
        <v>20</v>
      </c>
      <c r="B28" s="4">
        <v>195</v>
      </c>
      <c r="C28" s="4">
        <v>165</v>
      </c>
      <c r="D28" s="4">
        <v>99</v>
      </c>
      <c r="E28" s="4">
        <v>195</v>
      </c>
      <c r="F28" s="4">
        <v>147</v>
      </c>
      <c r="G28" s="4">
        <v>2144</v>
      </c>
      <c r="H28" s="4">
        <v>1661</v>
      </c>
      <c r="I28" s="4">
        <v>1740</v>
      </c>
      <c r="J28" s="4">
        <v>1697</v>
      </c>
      <c r="K28" s="4">
        <v>1713</v>
      </c>
      <c r="L28" s="4">
        <v>2114</v>
      </c>
      <c r="M28" s="4">
        <v>1670</v>
      </c>
      <c r="N28" s="4">
        <v>1652</v>
      </c>
      <c r="O28" s="4">
        <v>1745</v>
      </c>
      <c r="P28" s="4">
        <v>1723</v>
      </c>
      <c r="Q28" s="4">
        <v>230</v>
      </c>
      <c r="R28" s="4">
        <v>139</v>
      </c>
      <c r="S28" s="4">
        <v>187</v>
      </c>
      <c r="T28" s="4">
        <v>147</v>
      </c>
      <c r="U28" s="4">
        <v>137</v>
      </c>
      <c r="V28" s="28">
        <v>0.9860074626865671</v>
      </c>
      <c r="W28" s="28">
        <v>1.0054184226369658</v>
      </c>
      <c r="X28" s="28">
        <v>0.9494252873563218</v>
      </c>
      <c r="Y28" s="28">
        <v>1.028285209192693</v>
      </c>
      <c r="Z28" s="37">
        <f t="shared" si="13"/>
        <v>1.005837711617046</v>
      </c>
      <c r="AA28" s="37"/>
      <c r="AB28" s="28">
        <v>-0.15757575757575756</v>
      </c>
      <c r="AC28" s="28">
        <v>0.8888888888888888</v>
      </c>
      <c r="AD28" s="28">
        <v>-0.24615384615384617</v>
      </c>
      <c r="AE28" s="37">
        <f t="shared" si="1"/>
        <v>-0.0680272108843537</v>
      </c>
      <c r="AF28" s="28">
        <v>0.07695895522388059</v>
      </c>
      <c r="AG28" s="28">
        <v>0.08368452739313667</v>
      </c>
      <c r="AH28" s="28">
        <v>0.1074712643678161</v>
      </c>
      <c r="AI28" s="28">
        <v>0.08662345315262228</v>
      </c>
      <c r="AJ28" s="37">
        <f>'Workload Analysis'!U28/'Workload Analysis'!K28</f>
        <v>0.07997664915353181</v>
      </c>
      <c r="AK28" s="37">
        <f aca="true" t="shared" si="15" ref="AK28:AN29">Q28/L28</f>
        <v>0.10879848628192999</v>
      </c>
      <c r="AL28" s="37">
        <f t="shared" si="15"/>
        <v>0.08323353293413174</v>
      </c>
      <c r="AM28" s="37">
        <f t="shared" si="15"/>
        <v>0.11319612590799032</v>
      </c>
      <c r="AN28" s="37">
        <f t="shared" si="15"/>
        <v>0.08424068767908309</v>
      </c>
      <c r="AO28" s="37">
        <f>U28/P28</f>
        <v>0.07951247823563552</v>
      </c>
    </row>
    <row r="29" spans="1:41" ht="12.75">
      <c r="A29" s="32" t="s">
        <v>104</v>
      </c>
      <c r="B29" s="4">
        <v>1399</v>
      </c>
      <c r="C29" s="4">
        <v>1054</v>
      </c>
      <c r="D29" s="4">
        <v>848</v>
      </c>
      <c r="E29" s="4">
        <v>1391</v>
      </c>
      <c r="F29" s="4">
        <v>1507</v>
      </c>
      <c r="G29" s="4">
        <v>23066</v>
      </c>
      <c r="H29" s="4">
        <v>22603</v>
      </c>
      <c r="I29" s="4">
        <v>21286</v>
      </c>
      <c r="J29" s="4">
        <v>20632</v>
      </c>
      <c r="K29" s="4">
        <v>20725</v>
      </c>
      <c r="L29" s="4">
        <v>24895</v>
      </c>
      <c r="M29" s="4">
        <v>22557</v>
      </c>
      <c r="N29" s="4">
        <v>20743</v>
      </c>
      <c r="O29" s="4">
        <v>20516</v>
      </c>
      <c r="P29" s="4">
        <v>20567</v>
      </c>
      <c r="Q29" s="4">
        <v>1054</v>
      </c>
      <c r="R29" s="4">
        <v>1100</v>
      </c>
      <c r="S29" s="4">
        <v>1391</v>
      </c>
      <c r="T29" s="4">
        <v>1507</v>
      </c>
      <c r="U29" s="4">
        <v>1665</v>
      </c>
      <c r="V29" s="37">
        <f>L29/G29</f>
        <v>1.0792941992543137</v>
      </c>
      <c r="W29" s="37">
        <f>M29/H29</f>
        <v>0.9979648719196567</v>
      </c>
      <c r="X29" s="37">
        <f>N29/I29</f>
        <v>0.9744902752983181</v>
      </c>
      <c r="Y29" s="37">
        <f>O29/J29</f>
        <v>0.9943776657619232</v>
      </c>
      <c r="Z29" s="37">
        <f t="shared" si="13"/>
        <v>0.9923763570566948</v>
      </c>
      <c r="AA29" s="37"/>
      <c r="AB29" s="37">
        <f>(R29/Q29)-1</f>
        <v>0.0436432637571158</v>
      </c>
      <c r="AC29" s="37">
        <f>(S29/R29)-1</f>
        <v>0.26454545454545464</v>
      </c>
      <c r="AD29" s="37">
        <f>(T29/S29)-1</f>
        <v>0.08339324227174694</v>
      </c>
      <c r="AE29" s="37">
        <f t="shared" si="1"/>
        <v>0.10484406104844068</v>
      </c>
      <c r="AF29" s="37">
        <f>'Workload Analysis'!Q29/'Workload Analysis'!G29</f>
        <v>0.04569496228214688</v>
      </c>
      <c r="AG29" s="37">
        <f>'Workload Analysis'!R29/'Workload Analysis'!H29</f>
        <v>0.04866610626907933</v>
      </c>
      <c r="AH29" s="37">
        <f>'Workload Analysis'!S29/'Workload Analysis'!I29</f>
        <v>0.06534811613266936</v>
      </c>
      <c r="AI29" s="37">
        <f>'Workload Analysis'!T29/'Workload Analysis'!J29</f>
        <v>0.07304187669639395</v>
      </c>
      <c r="AJ29" s="37">
        <f>'Workload Analysis'!U29/'Workload Analysis'!K29</f>
        <v>0.08033775633293125</v>
      </c>
      <c r="AK29" s="37">
        <f t="shared" si="15"/>
        <v>0.042337818839124325</v>
      </c>
      <c r="AL29" s="37">
        <f t="shared" si="15"/>
        <v>0.04876535000221661</v>
      </c>
      <c r="AM29" s="37">
        <f t="shared" si="15"/>
        <v>0.06705876681290074</v>
      </c>
      <c r="AN29" s="37">
        <f t="shared" si="15"/>
        <v>0.07345486449600312</v>
      </c>
      <c r="AO29" s="37">
        <f>U29/P29</f>
        <v>0.08095492779695629</v>
      </c>
    </row>
    <row r="30" spans="1:41" ht="12.75">
      <c r="A30" s="32" t="s">
        <v>22</v>
      </c>
      <c r="B30" s="4">
        <v>40</v>
      </c>
      <c r="C30" s="4">
        <v>56</v>
      </c>
      <c r="D30" s="4">
        <v>53</v>
      </c>
      <c r="E30" s="4">
        <v>52</v>
      </c>
      <c r="F30" s="4">
        <v>47</v>
      </c>
      <c r="G30" s="4">
        <v>461</v>
      </c>
      <c r="H30" s="4">
        <v>379</v>
      </c>
      <c r="I30" s="4">
        <v>376</v>
      </c>
      <c r="J30" s="4">
        <v>379</v>
      </c>
      <c r="K30" s="4">
        <v>434</v>
      </c>
      <c r="L30" s="4">
        <v>448</v>
      </c>
      <c r="M30" s="4">
        <v>382</v>
      </c>
      <c r="N30" s="4">
        <v>377</v>
      </c>
      <c r="O30" s="4">
        <v>384</v>
      </c>
      <c r="P30" s="4">
        <v>426</v>
      </c>
      <c r="Q30" s="4">
        <v>53</v>
      </c>
      <c r="R30" s="4">
        <v>53</v>
      </c>
      <c r="S30" s="4">
        <v>52</v>
      </c>
      <c r="T30" s="4">
        <v>47</v>
      </c>
      <c r="U30" s="4">
        <v>55</v>
      </c>
      <c r="V30" s="28">
        <v>0.9718004338394793</v>
      </c>
      <c r="W30" s="28">
        <v>1.007915567282322</v>
      </c>
      <c r="X30" s="28">
        <v>1.002659574468085</v>
      </c>
      <c r="Y30" s="28">
        <v>1.0131926121372032</v>
      </c>
      <c r="Z30" s="37">
        <f t="shared" si="13"/>
        <v>0.9815668202764977</v>
      </c>
      <c r="AA30" s="37"/>
      <c r="AB30" s="28">
        <v>-0.05357142857142857</v>
      </c>
      <c r="AC30" s="28">
        <v>-0.018867924528301886</v>
      </c>
      <c r="AD30" s="28">
        <v>-0.09615384615384616</v>
      </c>
      <c r="AE30" s="37">
        <f t="shared" si="1"/>
        <v>0.17021276595744683</v>
      </c>
      <c r="AF30" s="28">
        <v>0.12147505422993492</v>
      </c>
      <c r="AG30" s="28">
        <v>0.13984168865435356</v>
      </c>
      <c r="AH30" s="28">
        <v>0.13829787234042554</v>
      </c>
      <c r="AI30" s="28">
        <v>0.12401055408970976</v>
      </c>
      <c r="AJ30" s="37">
        <f>'Workload Analysis'!U30/'Workload Analysis'!K30</f>
        <v>0.12672811059907835</v>
      </c>
      <c r="AK30" s="37">
        <f aca="true" t="shared" si="16" ref="AK30:AO32">Q30/L30</f>
        <v>0.11830357142857142</v>
      </c>
      <c r="AL30" s="37">
        <f t="shared" si="16"/>
        <v>0.1387434554973822</v>
      </c>
      <c r="AM30" s="37">
        <f t="shared" si="16"/>
        <v>0.13793103448275862</v>
      </c>
      <c r="AN30" s="37">
        <f t="shared" si="16"/>
        <v>0.12239583333333333</v>
      </c>
      <c r="AO30" s="37">
        <f t="shared" si="16"/>
        <v>0.12910798122065728</v>
      </c>
    </row>
    <row r="31" spans="1:41" ht="12.75">
      <c r="A31" s="32" t="s">
        <v>21</v>
      </c>
      <c r="B31" s="4">
        <v>7</v>
      </c>
      <c r="C31" s="4">
        <v>14</v>
      </c>
      <c r="D31" s="4">
        <v>0</v>
      </c>
      <c r="E31" s="4">
        <v>5</v>
      </c>
      <c r="F31" s="4">
        <v>4</v>
      </c>
      <c r="G31" s="4">
        <v>221</v>
      </c>
      <c r="H31" s="4">
        <v>158</v>
      </c>
      <c r="I31" s="4">
        <v>192</v>
      </c>
      <c r="J31" s="4">
        <v>241</v>
      </c>
      <c r="K31" s="4">
        <v>252</v>
      </c>
      <c r="L31" s="4">
        <v>213</v>
      </c>
      <c r="M31" s="4">
        <v>169</v>
      </c>
      <c r="N31" s="4">
        <v>184</v>
      </c>
      <c r="O31" s="4">
        <v>242</v>
      </c>
      <c r="P31" s="4">
        <v>254</v>
      </c>
      <c r="Q31" s="4">
        <v>15</v>
      </c>
      <c r="R31" s="4">
        <v>3</v>
      </c>
      <c r="S31" s="4">
        <v>5</v>
      </c>
      <c r="T31" s="4">
        <v>4</v>
      </c>
      <c r="U31" s="4">
        <v>2</v>
      </c>
      <c r="V31" s="28">
        <v>0.9638009049773756</v>
      </c>
      <c r="W31" s="28">
        <v>1.0696202531645569</v>
      </c>
      <c r="X31" s="28">
        <v>0.9583333333333334</v>
      </c>
      <c r="Y31" s="28">
        <v>1.004149377593361</v>
      </c>
      <c r="Z31" s="37">
        <f t="shared" si="13"/>
        <v>1.007936507936508</v>
      </c>
      <c r="AA31" s="37"/>
      <c r="AB31" s="28">
        <v>-0.7857142857142857</v>
      </c>
      <c r="AC31" s="37">
        <f>(S31/R31)-1</f>
        <v>0.6666666666666667</v>
      </c>
      <c r="AD31" s="28">
        <v>-0.2</v>
      </c>
      <c r="AE31" s="37">
        <f t="shared" si="1"/>
        <v>-0.5</v>
      </c>
      <c r="AF31" s="28">
        <v>0.06334841628959276</v>
      </c>
      <c r="AG31" s="28">
        <v>0.0189873417721519</v>
      </c>
      <c r="AH31" s="28">
        <v>0.026041666666666668</v>
      </c>
      <c r="AI31" s="28">
        <v>0.016597510373443983</v>
      </c>
      <c r="AJ31" s="37">
        <f>'Workload Analysis'!U31/'Workload Analysis'!K31</f>
        <v>0.007936507936507936</v>
      </c>
      <c r="AK31" s="37">
        <f t="shared" si="16"/>
        <v>0.07042253521126761</v>
      </c>
      <c r="AL31" s="37">
        <f t="shared" si="16"/>
        <v>0.01775147928994083</v>
      </c>
      <c r="AM31" s="37">
        <f t="shared" si="16"/>
        <v>0.02717391304347826</v>
      </c>
      <c r="AN31" s="37">
        <f t="shared" si="16"/>
        <v>0.01652892561983471</v>
      </c>
      <c r="AO31" s="37">
        <f t="shared" si="16"/>
        <v>0.007874015748031496</v>
      </c>
    </row>
    <row r="32" spans="1:41" ht="12.75">
      <c r="A32" s="32" t="s">
        <v>105</v>
      </c>
      <c r="B32" s="1">
        <v>24</v>
      </c>
      <c r="C32" s="1">
        <v>10</v>
      </c>
      <c r="D32" s="1">
        <v>0</v>
      </c>
      <c r="E32" s="1">
        <v>33</v>
      </c>
      <c r="F32" s="1">
        <v>18</v>
      </c>
      <c r="G32" s="1">
        <v>156</v>
      </c>
      <c r="H32" s="1">
        <v>174</v>
      </c>
      <c r="I32" s="1">
        <v>225</v>
      </c>
      <c r="J32" s="1">
        <v>223</v>
      </c>
      <c r="K32" s="1">
        <v>87</v>
      </c>
      <c r="L32" s="1">
        <v>170</v>
      </c>
      <c r="M32" s="1">
        <v>184</v>
      </c>
      <c r="N32" s="1">
        <v>192</v>
      </c>
      <c r="O32" s="1">
        <v>238</v>
      </c>
      <c r="P32" s="1">
        <v>82</v>
      </c>
      <c r="Q32" s="1">
        <v>10</v>
      </c>
      <c r="R32" s="1">
        <v>0</v>
      </c>
      <c r="S32" s="1">
        <v>33</v>
      </c>
      <c r="T32" s="1">
        <v>18</v>
      </c>
      <c r="U32" s="1">
        <v>23</v>
      </c>
      <c r="V32" s="37">
        <f>L32/G32</f>
        <v>1.0897435897435896</v>
      </c>
      <c r="W32" s="37">
        <f>M32/H32</f>
        <v>1.0574712643678161</v>
      </c>
      <c r="X32" s="37">
        <f>N32/I32</f>
        <v>0.8533333333333334</v>
      </c>
      <c r="Y32" s="37">
        <f>O32/J32</f>
        <v>1.0672645739910314</v>
      </c>
      <c r="Z32" s="37">
        <f t="shared" si="13"/>
        <v>0.9425287356321839</v>
      </c>
      <c r="AA32" s="37"/>
      <c r="AB32" s="37">
        <f>(R32/Q32)-1</f>
        <v>-1</v>
      </c>
      <c r="AC32" s="37"/>
      <c r="AD32" s="37">
        <f>(T32/S32)-1</f>
        <v>-0.4545454545454546</v>
      </c>
      <c r="AE32" s="37">
        <f t="shared" si="1"/>
        <v>0.2777777777777777</v>
      </c>
      <c r="AF32" s="37">
        <f>'Workload Analysis'!Q32/'Workload Analysis'!G32</f>
        <v>0.0641025641025641</v>
      </c>
      <c r="AG32" s="37">
        <f>'Workload Analysis'!R32/'Workload Analysis'!H32</f>
        <v>0</v>
      </c>
      <c r="AH32" s="37">
        <f>'Workload Analysis'!S32/'Workload Analysis'!I32</f>
        <v>0.14666666666666667</v>
      </c>
      <c r="AI32" s="37">
        <f>'Workload Analysis'!T32/'Workload Analysis'!J32</f>
        <v>0.08071748878923767</v>
      </c>
      <c r="AJ32" s="37">
        <f>'Workload Analysis'!U32/'Workload Analysis'!K32</f>
        <v>0.26436781609195403</v>
      </c>
      <c r="AK32" s="37">
        <f t="shared" si="16"/>
        <v>0.058823529411764705</v>
      </c>
      <c r="AL32" s="37">
        <f t="shared" si="16"/>
        <v>0</v>
      </c>
      <c r="AM32" s="37">
        <f t="shared" si="16"/>
        <v>0.171875</v>
      </c>
      <c r="AN32" s="37">
        <f t="shared" si="16"/>
        <v>0.07563025210084033</v>
      </c>
      <c r="AO32" s="37">
        <f>U32/P32</f>
        <v>0.2804878048780488</v>
      </c>
    </row>
    <row r="33" spans="1:41" ht="12.75">
      <c r="A33" s="32" t="s">
        <v>23</v>
      </c>
      <c r="B33" s="4">
        <v>5</v>
      </c>
      <c r="C33" s="4">
        <v>15</v>
      </c>
      <c r="D33" s="4">
        <v>17</v>
      </c>
      <c r="E33" s="4">
        <v>235</v>
      </c>
      <c r="F33" s="4">
        <v>272</v>
      </c>
      <c r="G33" s="4">
        <v>1801</v>
      </c>
      <c r="H33" s="4">
        <v>2381</v>
      </c>
      <c r="I33" s="4">
        <v>2716</v>
      </c>
      <c r="J33" s="4">
        <v>7486</v>
      </c>
      <c r="K33" s="4">
        <v>9032</v>
      </c>
      <c r="L33" s="4">
        <v>1796</v>
      </c>
      <c r="M33" s="4">
        <v>2386</v>
      </c>
      <c r="N33" s="4">
        <v>2716</v>
      </c>
      <c r="O33" s="4">
        <v>7449</v>
      </c>
      <c r="P33" s="4">
        <v>8784</v>
      </c>
      <c r="Q33" s="4">
        <v>10</v>
      </c>
      <c r="R33" s="4">
        <v>10</v>
      </c>
      <c r="S33" s="4">
        <v>17</v>
      </c>
      <c r="T33" s="4">
        <v>272</v>
      </c>
      <c r="U33" s="4">
        <v>520</v>
      </c>
      <c r="V33" s="28">
        <v>0.997223764575236</v>
      </c>
      <c r="W33" s="28">
        <v>1.00209995800084</v>
      </c>
      <c r="X33" s="28">
        <v>1</v>
      </c>
      <c r="Y33" s="28">
        <v>0.995057440555704</v>
      </c>
      <c r="Z33" s="37">
        <f t="shared" si="13"/>
        <v>0.9725420726306466</v>
      </c>
      <c r="AA33" s="37"/>
      <c r="AB33" s="28">
        <v>-0.3333333333333333</v>
      </c>
      <c r="AC33" s="28">
        <v>0</v>
      </c>
      <c r="AD33" s="28">
        <v>0.1574468085106383</v>
      </c>
      <c r="AE33" s="37">
        <f t="shared" si="1"/>
        <v>0.911764705882353</v>
      </c>
      <c r="AF33" s="28">
        <v>0.00832870627429206</v>
      </c>
      <c r="AG33" s="28">
        <v>0.004199916001679967</v>
      </c>
      <c r="AH33" s="28">
        <v>0.0062592047128129605</v>
      </c>
      <c r="AI33" s="28">
        <v>0.03633449104995993</v>
      </c>
      <c r="AJ33" s="37">
        <f>'Workload Analysis'!U33/'Workload Analysis'!K33</f>
        <v>0.05757307351638618</v>
      </c>
      <c r="AK33" s="37">
        <f aca="true" t="shared" si="17" ref="AK33:AO35">Q33/L33</f>
        <v>0.005567928730512249</v>
      </c>
      <c r="AL33" s="37">
        <f t="shared" si="17"/>
        <v>0.004191114836546521</v>
      </c>
      <c r="AM33" s="37">
        <f t="shared" si="17"/>
        <v>0.0062592047128129605</v>
      </c>
      <c r="AN33" s="37">
        <f t="shared" si="17"/>
        <v>0.03651496845214123</v>
      </c>
      <c r="AO33" s="37">
        <f t="shared" si="17"/>
        <v>0.05919854280510018</v>
      </c>
    </row>
    <row r="34" spans="1:41" ht="12.75">
      <c r="A34" s="32" t="s">
        <v>24</v>
      </c>
      <c r="B34" s="4">
        <v>24</v>
      </c>
      <c r="C34" s="4">
        <v>72</v>
      </c>
      <c r="D34" s="4">
        <v>79</v>
      </c>
      <c r="E34" s="4">
        <v>117</v>
      </c>
      <c r="F34" s="4">
        <v>132</v>
      </c>
      <c r="G34" s="4">
        <v>2368</v>
      </c>
      <c r="H34" s="4">
        <v>2510</v>
      </c>
      <c r="I34" s="4">
        <v>3126</v>
      </c>
      <c r="J34" s="4">
        <v>2663</v>
      </c>
      <c r="K34" s="4">
        <v>2050</v>
      </c>
      <c r="L34" s="4">
        <v>2293</v>
      </c>
      <c r="M34" s="4">
        <v>2496</v>
      </c>
      <c r="N34" s="4">
        <v>3088</v>
      </c>
      <c r="O34" s="4">
        <v>2648</v>
      </c>
      <c r="P34" s="4">
        <v>2117</v>
      </c>
      <c r="Q34" s="4">
        <v>72</v>
      </c>
      <c r="R34" s="4">
        <v>79</v>
      </c>
      <c r="S34" s="4">
        <v>117</v>
      </c>
      <c r="T34" s="4">
        <v>132</v>
      </c>
      <c r="U34" s="4">
        <v>65</v>
      </c>
      <c r="V34" s="28">
        <v>0.9683277027027027</v>
      </c>
      <c r="W34" s="28">
        <v>0.9944223107569721</v>
      </c>
      <c r="X34" s="28">
        <v>0.9878438899552143</v>
      </c>
      <c r="Y34" s="28">
        <v>0.9943672549755914</v>
      </c>
      <c r="Z34" s="37">
        <f t="shared" si="13"/>
        <v>1.0326829268292683</v>
      </c>
      <c r="AA34" s="37"/>
      <c r="AB34" s="28">
        <v>0.09722222222222222</v>
      </c>
      <c r="AC34" s="28">
        <v>0.4810126582278481</v>
      </c>
      <c r="AD34" s="28">
        <v>0.1282051282051282</v>
      </c>
      <c r="AE34" s="37">
        <f t="shared" si="1"/>
        <v>-0.5075757575757576</v>
      </c>
      <c r="AF34" s="28">
        <v>0.030405405405405407</v>
      </c>
      <c r="AG34" s="28">
        <v>0.03147410358565737</v>
      </c>
      <c r="AH34" s="28">
        <v>0.03742802303262956</v>
      </c>
      <c r="AI34" s="28">
        <v>0.04956815621479534</v>
      </c>
      <c r="AJ34" s="37">
        <f>'Workload Analysis'!U34/'Workload Analysis'!K34</f>
        <v>0.03170731707317073</v>
      </c>
      <c r="AK34" s="37">
        <f t="shared" si="17"/>
        <v>0.03139991277802006</v>
      </c>
      <c r="AL34" s="37">
        <f t="shared" si="17"/>
        <v>0.031650641025641024</v>
      </c>
      <c r="AM34" s="37">
        <f t="shared" si="17"/>
        <v>0.03788860103626943</v>
      </c>
      <c r="AN34" s="37">
        <f t="shared" si="17"/>
        <v>0.04984894259818731</v>
      </c>
      <c r="AO34" s="37">
        <f t="shared" si="17"/>
        <v>0.030703826169107228</v>
      </c>
    </row>
    <row r="35" spans="1:41" ht="12.75">
      <c r="A35" s="32" t="s">
        <v>106</v>
      </c>
      <c r="B35" s="1">
        <v>128</v>
      </c>
      <c r="C35" s="1">
        <v>114</v>
      </c>
      <c r="D35" s="1">
        <v>130</v>
      </c>
      <c r="E35" s="1">
        <v>151</v>
      </c>
      <c r="F35" s="1">
        <v>136</v>
      </c>
      <c r="G35" s="1">
        <v>3176</v>
      </c>
      <c r="H35" s="1">
        <v>3006</v>
      </c>
      <c r="I35" s="1">
        <v>2875</v>
      </c>
      <c r="J35" s="1">
        <v>2505</v>
      </c>
      <c r="K35" s="1">
        <v>3573</v>
      </c>
      <c r="L35" s="1">
        <v>3190</v>
      </c>
      <c r="M35" s="1">
        <v>2990</v>
      </c>
      <c r="N35" s="1">
        <v>2854</v>
      </c>
      <c r="O35" s="1">
        <v>2527</v>
      </c>
      <c r="P35" s="1">
        <v>2888</v>
      </c>
      <c r="Q35" s="1">
        <v>114</v>
      </c>
      <c r="R35" s="1">
        <v>130</v>
      </c>
      <c r="S35" s="1">
        <v>151</v>
      </c>
      <c r="T35" s="1">
        <v>129</v>
      </c>
      <c r="U35" s="1">
        <v>821</v>
      </c>
      <c r="V35" s="37">
        <f>L35/G35</f>
        <v>1.0044080604534005</v>
      </c>
      <c r="W35" s="37">
        <f>M35/H35</f>
        <v>0.9946773120425815</v>
      </c>
      <c r="X35" s="37">
        <f>N35/I35</f>
        <v>0.9926956521739131</v>
      </c>
      <c r="Y35" s="37">
        <f>O35/J35</f>
        <v>1.0087824351297405</v>
      </c>
      <c r="Z35" s="37">
        <f t="shared" si="13"/>
        <v>0.8082843548838511</v>
      </c>
      <c r="AA35" s="37"/>
      <c r="AB35" s="37">
        <f>(R35/Q35)-1</f>
        <v>0.14035087719298245</v>
      </c>
      <c r="AC35" s="37">
        <f>(S35/R35)-1</f>
        <v>0.16153846153846163</v>
      </c>
      <c r="AD35" s="37">
        <f>(T35/S35)-1</f>
        <v>-0.14569536423841056</v>
      </c>
      <c r="AE35" s="37">
        <f t="shared" si="1"/>
        <v>5.364341085271318</v>
      </c>
      <c r="AF35" s="37">
        <f>'Workload Analysis'!Q35/'Workload Analysis'!G35</f>
        <v>0.03589420654911839</v>
      </c>
      <c r="AG35" s="37">
        <f>'Workload Analysis'!R35/'Workload Analysis'!H35</f>
        <v>0.04324683965402528</v>
      </c>
      <c r="AH35" s="37">
        <f>'Workload Analysis'!S35/'Workload Analysis'!I35</f>
        <v>0.052521739130434786</v>
      </c>
      <c r="AI35" s="37">
        <f>'Workload Analysis'!T35/'Workload Analysis'!J35</f>
        <v>0.05149700598802395</v>
      </c>
      <c r="AJ35" s="37">
        <f>'Workload Analysis'!U35/'Workload Analysis'!K35</f>
        <v>0.22977889728519452</v>
      </c>
      <c r="AK35" s="37">
        <f t="shared" si="17"/>
        <v>0.035736677115987464</v>
      </c>
      <c r="AL35" s="37">
        <f t="shared" si="17"/>
        <v>0.043478260869565216</v>
      </c>
      <c r="AM35" s="37">
        <f t="shared" si="17"/>
        <v>0.05290819901892081</v>
      </c>
      <c r="AN35" s="37">
        <f t="shared" si="17"/>
        <v>0.05104867431737238</v>
      </c>
      <c r="AO35" s="37">
        <f>U35/P35</f>
        <v>0.2842797783933518</v>
      </c>
    </row>
    <row r="36" spans="1:41" ht="12.75">
      <c r="A36" s="32" t="s">
        <v>25</v>
      </c>
      <c r="B36" s="4">
        <v>9588</v>
      </c>
      <c r="C36" s="4">
        <v>18559</v>
      </c>
      <c r="D36" s="4">
        <v>22979</v>
      </c>
      <c r="E36" s="4">
        <v>27087</v>
      </c>
      <c r="F36" s="4">
        <v>27788</v>
      </c>
      <c r="G36" s="4">
        <v>64857</v>
      </c>
      <c r="H36" s="4">
        <v>139029</v>
      </c>
      <c r="I36" s="4">
        <v>262450</v>
      </c>
      <c r="J36" s="4">
        <v>263756</v>
      </c>
      <c r="K36" s="4">
        <v>268488</v>
      </c>
      <c r="L36" s="4">
        <v>55886</v>
      </c>
      <c r="M36" s="4">
        <v>134609</v>
      </c>
      <c r="N36" s="4">
        <v>258342</v>
      </c>
      <c r="O36" s="4">
        <v>264055</v>
      </c>
      <c r="P36" s="4">
        <v>292884</v>
      </c>
      <c r="Q36" s="4">
        <v>18559</v>
      </c>
      <c r="R36" s="4">
        <v>22979</v>
      </c>
      <c r="S36" s="4">
        <v>27087</v>
      </c>
      <c r="T36" s="4">
        <v>26788</v>
      </c>
      <c r="U36" s="4">
        <v>2392</v>
      </c>
      <c r="V36" s="28">
        <v>0.861680312071172</v>
      </c>
      <c r="W36" s="28">
        <v>0.9682080716972717</v>
      </c>
      <c r="X36" s="28">
        <v>0.9843474947609069</v>
      </c>
      <c r="Y36" s="28">
        <v>1.001133623500508</v>
      </c>
      <c r="Z36" s="37">
        <f t="shared" si="13"/>
        <v>1.0908643961741307</v>
      </c>
      <c r="AA36" s="37"/>
      <c r="AB36" s="28">
        <v>0.23815938358747776</v>
      </c>
      <c r="AC36" s="28">
        <v>0.1787719221898255</v>
      </c>
      <c r="AD36" s="28">
        <v>-0.011038505556170856</v>
      </c>
      <c r="AE36" s="37">
        <f t="shared" si="1"/>
        <v>-0.9107062863968941</v>
      </c>
      <c r="AF36" s="28">
        <v>0.28615261267095304</v>
      </c>
      <c r="AG36" s="28">
        <v>0.1652820634543872</v>
      </c>
      <c r="AH36" s="28">
        <v>0.10320823013907411</v>
      </c>
      <c r="AI36" s="28">
        <v>0.10156356632645323</v>
      </c>
      <c r="AJ36" s="37">
        <f>'Workload Analysis'!U36/'Workload Analysis'!K36</f>
        <v>0.008909150502070856</v>
      </c>
      <c r="AK36" s="37">
        <f aca="true" t="shared" si="18" ref="AK36:AO38">Q36/L36</f>
        <v>0.3320867480227606</v>
      </c>
      <c r="AL36" s="37">
        <f t="shared" si="18"/>
        <v>0.170709239352495</v>
      </c>
      <c r="AM36" s="37">
        <f t="shared" si="18"/>
        <v>0.1048493856980282</v>
      </c>
      <c r="AN36" s="37">
        <f t="shared" si="18"/>
        <v>0.10144856185264434</v>
      </c>
      <c r="AO36" s="37">
        <f t="shared" si="18"/>
        <v>0.008167055899263873</v>
      </c>
    </row>
    <row r="37" spans="1:41" ht="12.75">
      <c r="A37" s="32" t="s">
        <v>108</v>
      </c>
      <c r="B37" s="4">
        <v>5609</v>
      </c>
      <c r="C37" s="4">
        <v>6639</v>
      </c>
      <c r="D37" s="4">
        <v>5083</v>
      </c>
      <c r="E37" s="4">
        <v>6826</v>
      </c>
      <c r="F37" s="4">
        <v>8611</v>
      </c>
      <c r="G37" s="4">
        <v>57589</v>
      </c>
      <c r="H37" s="4">
        <v>55743</v>
      </c>
      <c r="I37" s="4">
        <v>46854</v>
      </c>
      <c r="J37" s="4">
        <v>56590</v>
      </c>
      <c r="K37" s="4">
        <v>46879</v>
      </c>
      <c r="L37" s="4">
        <v>56184</v>
      </c>
      <c r="M37" s="4">
        <v>57325</v>
      </c>
      <c r="N37" s="4">
        <v>45111</v>
      </c>
      <c r="O37" s="4">
        <v>54469</v>
      </c>
      <c r="P37" s="4">
        <v>47812</v>
      </c>
      <c r="Q37" s="4">
        <v>7014</v>
      </c>
      <c r="R37" s="4">
        <v>5057</v>
      </c>
      <c r="S37" s="4">
        <v>6826</v>
      </c>
      <c r="T37" s="4">
        <v>8947</v>
      </c>
      <c r="U37" s="4">
        <v>7681</v>
      </c>
      <c r="V37" s="28">
        <v>0.9756029797357134</v>
      </c>
      <c r="W37" s="28">
        <v>1.0283802450531905</v>
      </c>
      <c r="X37" s="28">
        <v>0.9627993341016775</v>
      </c>
      <c r="Y37" s="28">
        <v>0.9625198798374272</v>
      </c>
      <c r="Z37" s="37">
        <f t="shared" si="13"/>
        <v>1.0199023016702575</v>
      </c>
      <c r="AA37" s="37"/>
      <c r="AB37" s="28">
        <v>-0.23828889893056182</v>
      </c>
      <c r="AC37" s="28">
        <v>0.3429077316545347</v>
      </c>
      <c r="AD37" s="28">
        <v>0.3107237034866686</v>
      </c>
      <c r="AE37" s="37">
        <f t="shared" si="1"/>
        <v>-0.14149994411534594</v>
      </c>
      <c r="AF37" s="28">
        <v>0.11528243240896699</v>
      </c>
      <c r="AG37" s="28">
        <v>0.09071991102021779</v>
      </c>
      <c r="AH37" s="28">
        <v>0.14568660093055022</v>
      </c>
      <c r="AI37" s="28">
        <v>0.15810213818695884</v>
      </c>
      <c r="AJ37" s="37">
        <f>'Workload Analysis'!U37/'Workload Analysis'!K37</f>
        <v>0.16384735169265555</v>
      </c>
      <c r="AK37" s="37">
        <f t="shared" si="18"/>
        <v>0.12483981204613413</v>
      </c>
      <c r="AL37" s="37">
        <f t="shared" si="18"/>
        <v>0.08821631051024859</v>
      </c>
      <c r="AM37" s="37">
        <f t="shared" si="18"/>
        <v>0.15131564363459024</v>
      </c>
      <c r="AN37" s="37">
        <f t="shared" si="18"/>
        <v>0.16425856909434725</v>
      </c>
      <c r="AO37" s="37">
        <f t="shared" si="18"/>
        <v>0.1606500460135531</v>
      </c>
    </row>
    <row r="38" spans="1:41" ht="12.75">
      <c r="A38" s="32" t="s">
        <v>107</v>
      </c>
      <c r="B38" s="4">
        <v>10730</v>
      </c>
      <c r="C38" s="4">
        <v>21520</v>
      </c>
      <c r="D38" s="4">
        <v>28355</v>
      </c>
      <c r="E38" s="4">
        <v>34078</v>
      </c>
      <c r="F38" s="4">
        <v>36199</v>
      </c>
      <c r="G38" s="4">
        <v>210371</v>
      </c>
      <c r="H38" s="4">
        <v>1151326</v>
      </c>
      <c r="I38" s="4">
        <v>1239844</v>
      </c>
      <c r="J38" s="4">
        <v>1352786</v>
      </c>
      <c r="K38" s="4">
        <v>1496191</v>
      </c>
      <c r="L38" s="4">
        <v>208740</v>
      </c>
      <c r="M38" s="4">
        <v>1139214</v>
      </c>
      <c r="N38" s="4">
        <v>1230544</v>
      </c>
      <c r="O38" s="4">
        <v>1350663</v>
      </c>
      <c r="P38" s="4">
        <v>1489724</v>
      </c>
      <c r="Q38" s="4">
        <v>12361</v>
      </c>
      <c r="R38" s="4">
        <v>33632</v>
      </c>
      <c r="S38" s="4">
        <v>37655</v>
      </c>
      <c r="T38" s="4">
        <v>36201</v>
      </c>
      <c r="U38" s="4">
        <v>42666</v>
      </c>
      <c r="V38" s="28">
        <v>0.9922470302465644</v>
      </c>
      <c r="W38" s="28">
        <v>0.9894799561549031</v>
      </c>
      <c r="X38" s="28">
        <v>0.9924990563328935</v>
      </c>
      <c r="Y38" s="28">
        <v>0.9984306460888862</v>
      </c>
      <c r="Z38" s="37">
        <f t="shared" si="13"/>
        <v>0.995677690883049</v>
      </c>
      <c r="AA38" s="37"/>
      <c r="AB38" s="28">
        <v>0.5628252788104089</v>
      </c>
      <c r="AC38" s="28">
        <v>0.32798448245459355</v>
      </c>
      <c r="AD38" s="28">
        <v>0.062298256939961265</v>
      </c>
      <c r="AE38" s="37">
        <f t="shared" si="1"/>
        <v>0.1785862268998093</v>
      </c>
      <c r="AF38" s="28">
        <v>0.1022954684818725</v>
      </c>
      <c r="AG38" s="28">
        <v>0.029211535221127637</v>
      </c>
      <c r="AH38" s="28">
        <v>0.030370756320956507</v>
      </c>
      <c r="AI38" s="28">
        <v>0.026760330163085662</v>
      </c>
      <c r="AJ38" s="37">
        <f>'Workload Analysis'!U38/'Workload Analysis'!K38</f>
        <v>0.028516412677258452</v>
      </c>
      <c r="AK38" s="37">
        <f t="shared" si="18"/>
        <v>0.05921720800996455</v>
      </c>
      <c r="AL38" s="37">
        <f t="shared" si="18"/>
        <v>0.029522109103294024</v>
      </c>
      <c r="AM38" s="37">
        <f t="shared" si="18"/>
        <v>0.030600287352585524</v>
      </c>
      <c r="AN38" s="37">
        <f t="shared" si="18"/>
        <v>0.026802392602743984</v>
      </c>
      <c r="AO38" s="37">
        <f t="shared" si="18"/>
        <v>0.028640204494255313</v>
      </c>
    </row>
    <row r="39" spans="1:41" s="13" customFormat="1" ht="12.75">
      <c r="A39" s="15"/>
      <c r="B39" s="16"/>
      <c r="C39" s="16"/>
      <c r="D39" s="16"/>
      <c r="E39" s="16"/>
      <c r="F39" s="16"/>
      <c r="G39" s="16"/>
      <c r="H39" s="16"/>
      <c r="I39" s="16"/>
      <c r="J39" s="16"/>
      <c r="K39" s="16"/>
      <c r="L39" s="16"/>
      <c r="M39" s="16"/>
      <c r="N39" s="16"/>
      <c r="O39" s="16"/>
      <c r="P39" s="16"/>
      <c r="Q39" s="16"/>
      <c r="R39" s="16"/>
      <c r="S39" s="16"/>
      <c r="T39" s="16"/>
      <c r="U39" s="16"/>
      <c r="V39" s="14"/>
      <c r="W39" s="14"/>
      <c r="X39" s="14"/>
      <c r="Y39" s="14"/>
      <c r="Z39" s="14"/>
      <c r="AA39" s="14"/>
      <c r="AB39" s="14"/>
      <c r="AC39" s="14"/>
      <c r="AD39" s="14"/>
      <c r="AE39" s="14"/>
      <c r="AF39" s="14"/>
      <c r="AG39" s="14"/>
      <c r="AH39" s="14"/>
      <c r="AI39" s="14"/>
      <c r="AJ39" s="14"/>
      <c r="AK39" s="14"/>
      <c r="AL39" s="14"/>
      <c r="AM39" s="14"/>
      <c r="AN39" s="14"/>
      <c r="AO39" s="14"/>
    </row>
    <row r="40" spans="2:10" ht="15.75">
      <c r="B40" s="41" t="s">
        <v>66</v>
      </c>
      <c r="D40" s="38" t="s">
        <v>167</v>
      </c>
      <c r="E40" s="38"/>
      <c r="F40" s="38"/>
      <c r="G40" s="38"/>
      <c r="H40" s="38"/>
      <c r="I40" s="38"/>
      <c r="J40" s="38"/>
    </row>
    <row r="41" ht="12.75">
      <c r="D41" s="38" t="s">
        <v>168</v>
      </c>
    </row>
    <row r="42" spans="4:33" ht="12.75">
      <c r="D42" s="38" t="s">
        <v>169</v>
      </c>
      <c r="AG42" s="26"/>
    </row>
    <row r="43" spans="4:33" ht="12.75">
      <c r="D43" s="38" t="s">
        <v>170</v>
      </c>
      <c r="AG43" s="26"/>
    </row>
    <row r="44" spans="2:33" ht="15">
      <c r="B44" s="39">
        <v>1999</v>
      </c>
      <c r="D44" s="52" t="s">
        <v>67</v>
      </c>
      <c r="E44" s="52"/>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26"/>
    </row>
    <row r="45" spans="4:33" ht="12.75">
      <c r="D45" s="52" t="s">
        <v>87</v>
      </c>
      <c r="E45" s="52"/>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26"/>
    </row>
    <row r="46" spans="4:33" ht="15" customHeight="1">
      <c r="D46" s="52" t="s">
        <v>68</v>
      </c>
      <c r="E46" s="52"/>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26"/>
    </row>
    <row r="47" spans="2:32" ht="15">
      <c r="B47" s="39"/>
      <c r="D47" s="52" t="s">
        <v>69</v>
      </c>
      <c r="E47" s="52"/>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row>
    <row r="48" spans="2:21" ht="15">
      <c r="B48" s="39">
        <v>2000</v>
      </c>
      <c r="D48" s="54" t="s">
        <v>78</v>
      </c>
      <c r="E48" s="54"/>
      <c r="F48" s="54"/>
      <c r="G48" s="54"/>
      <c r="H48" s="54"/>
      <c r="I48" s="54"/>
      <c r="J48" s="54"/>
      <c r="K48" s="54"/>
      <c r="L48" s="54"/>
      <c r="M48" s="54"/>
      <c r="N48" s="54"/>
      <c r="O48" s="54"/>
      <c r="P48" s="54"/>
      <c r="Q48" s="54"/>
      <c r="R48" s="54"/>
      <c r="S48" s="54"/>
      <c r="T48" s="54"/>
      <c r="U48" s="54"/>
    </row>
    <row r="49" spans="4:21" ht="12.75">
      <c r="D49" s="54" t="s">
        <v>88</v>
      </c>
      <c r="E49" s="54"/>
      <c r="F49" s="54"/>
      <c r="G49" s="54"/>
      <c r="H49" s="54"/>
      <c r="I49" s="54"/>
      <c r="J49" s="54"/>
      <c r="K49" s="54"/>
      <c r="L49" s="54"/>
      <c r="M49" s="54"/>
      <c r="N49" s="54"/>
      <c r="O49" s="54"/>
      <c r="P49" s="54"/>
      <c r="Q49" s="54"/>
      <c r="R49" s="54"/>
      <c r="S49" s="54"/>
      <c r="T49" s="54"/>
      <c r="U49" s="54"/>
    </row>
    <row r="50" spans="2:21" ht="15">
      <c r="B50" s="40">
        <v>2001</v>
      </c>
      <c r="D50" s="55" t="s">
        <v>80</v>
      </c>
      <c r="E50" s="55"/>
      <c r="F50" s="55"/>
      <c r="G50" s="55"/>
      <c r="H50" s="55"/>
      <c r="I50" s="55"/>
      <c r="J50" s="55"/>
      <c r="K50" s="55"/>
      <c r="L50" s="55"/>
      <c r="M50" s="55"/>
      <c r="N50" s="55"/>
      <c r="O50" s="55"/>
      <c r="P50" s="55"/>
      <c r="Q50" s="55"/>
      <c r="R50" s="55"/>
      <c r="S50" s="55"/>
      <c r="T50" s="55"/>
      <c r="U50" s="55"/>
    </row>
    <row r="51" spans="4:21" ht="12.75" customHeight="1">
      <c r="D51" s="55" t="s">
        <v>81</v>
      </c>
      <c r="E51" s="55"/>
      <c r="F51" s="55"/>
      <c r="G51" s="55"/>
      <c r="H51" s="55"/>
      <c r="I51" s="55"/>
      <c r="J51" s="55"/>
      <c r="K51" s="55"/>
      <c r="L51" s="55"/>
      <c r="M51" s="55"/>
      <c r="N51" s="55"/>
      <c r="O51" s="55"/>
      <c r="P51" s="55"/>
      <c r="Q51" s="55"/>
      <c r="R51" s="55"/>
      <c r="S51" s="55"/>
      <c r="T51" s="55"/>
      <c r="U51" s="55"/>
    </row>
    <row r="52" spans="2:16" ht="12.75" customHeight="1">
      <c r="B52" s="39">
        <v>2002</v>
      </c>
      <c r="D52" s="38" t="s">
        <v>180</v>
      </c>
      <c r="E52" s="38"/>
      <c r="F52" s="38"/>
      <c r="G52" s="38"/>
      <c r="H52" s="38"/>
      <c r="I52" s="38"/>
      <c r="J52" s="38"/>
      <c r="K52" s="38"/>
      <c r="L52" s="38"/>
      <c r="M52" s="38"/>
      <c r="N52" s="38"/>
      <c r="O52" s="38"/>
      <c r="P52" s="38"/>
    </row>
    <row r="53" spans="4:6" ht="12.75" customHeight="1">
      <c r="D53" s="43" t="s">
        <v>181</v>
      </c>
      <c r="E53" s="44"/>
      <c r="F53" s="44"/>
    </row>
    <row r="54" spans="4:16" ht="12.75" customHeight="1">
      <c r="D54" s="43" t="s">
        <v>182</v>
      </c>
      <c r="E54" s="43"/>
      <c r="F54" s="43"/>
      <c r="G54" s="43"/>
      <c r="H54" s="43"/>
      <c r="I54" s="43"/>
      <c r="J54" s="43"/>
      <c r="K54" s="43"/>
      <c r="L54" s="43"/>
      <c r="M54" s="43"/>
      <c r="N54" s="43"/>
      <c r="O54" s="43"/>
      <c r="P54" s="43"/>
    </row>
  </sheetData>
  <mergeCells count="19">
    <mergeCell ref="D47:AF47"/>
    <mergeCell ref="D48:U48"/>
    <mergeCell ref="D49:U49"/>
    <mergeCell ref="D51:U51"/>
    <mergeCell ref="D50:U50"/>
    <mergeCell ref="Q2:U2"/>
    <mergeCell ref="D44:AF44"/>
    <mergeCell ref="D45:AF45"/>
    <mergeCell ref="D46:AF46"/>
    <mergeCell ref="D53:F53"/>
    <mergeCell ref="D54:P54"/>
    <mergeCell ref="AK1:AO1"/>
    <mergeCell ref="V2:Z2"/>
    <mergeCell ref="AA2:AE2"/>
    <mergeCell ref="AF2:AJ2"/>
    <mergeCell ref="AK2:AO2"/>
    <mergeCell ref="B2:F2"/>
    <mergeCell ref="G2:K2"/>
    <mergeCell ref="L2:P2"/>
  </mergeCells>
  <printOptions/>
  <pageMargins left="0.75" right="0.75" top="0.75" bottom="0.75" header="0.5" footer="0.5"/>
  <pageSetup horizontalDpi="600" verticalDpi="600" orientation="landscape" scale="64" r:id="rId1"/>
  <headerFooter alignWithMargins="0">
    <oddHeader>&amp;CAgency FOIA Annual Report Data for National Security Archive FOIA Audit (Phase 2)</oddHeader>
    <oddFooter>&amp;CPage &amp;P&amp;R&amp;A</oddFooter>
  </headerFooter>
  <colBreaks count="1" manualBreakCount="1">
    <brk id="31" max="65535" man="1"/>
  </colBreaks>
</worksheet>
</file>

<file path=xl/worksheets/sheet2.xml><?xml version="1.0" encoding="utf-8"?>
<worksheet xmlns="http://schemas.openxmlformats.org/spreadsheetml/2006/main" xmlns:r="http://schemas.openxmlformats.org/officeDocument/2006/relationships">
  <dimension ref="A1:Z89"/>
  <sheetViews>
    <sheetView view="pageBreakPreview" zoomScaleSheetLayoutView="100" workbookViewId="0" topLeftCell="A1">
      <selection activeCell="O22" sqref="O22"/>
    </sheetView>
  </sheetViews>
  <sheetFormatPr defaultColWidth="9.140625" defaultRowHeight="12.75"/>
  <cols>
    <col min="2" max="2" width="9.28125" style="0" customWidth="1"/>
  </cols>
  <sheetData>
    <row r="1" spans="2:26" s="5" customFormat="1" ht="12.75">
      <c r="B1" s="58" t="s">
        <v>26</v>
      </c>
      <c r="C1" s="58"/>
      <c r="D1" s="58"/>
      <c r="E1" s="58"/>
      <c r="F1" s="58"/>
      <c r="G1" s="58" t="s">
        <v>27</v>
      </c>
      <c r="H1" s="58"/>
      <c r="I1" s="58"/>
      <c r="J1" s="58"/>
      <c r="K1" s="58"/>
      <c r="L1" s="58" t="s">
        <v>28</v>
      </c>
      <c r="M1" s="58"/>
      <c r="N1" s="58"/>
      <c r="O1" s="58"/>
      <c r="P1" s="58"/>
      <c r="Q1" s="58" t="s">
        <v>29</v>
      </c>
      <c r="R1" s="58"/>
      <c r="S1" s="58"/>
      <c r="T1" s="58"/>
      <c r="U1" s="58"/>
      <c r="V1" s="58" t="s">
        <v>30</v>
      </c>
      <c r="W1" s="58"/>
      <c r="X1" s="58"/>
      <c r="Y1" s="58"/>
      <c r="Z1" s="58"/>
    </row>
    <row r="2" spans="2:26" s="5" customFormat="1" ht="12.75">
      <c r="B2" s="58" t="s">
        <v>31</v>
      </c>
      <c r="C2" s="58"/>
      <c r="D2" s="58"/>
      <c r="E2" s="58"/>
      <c r="F2" s="58"/>
      <c r="G2" s="58" t="s">
        <v>31</v>
      </c>
      <c r="H2" s="58"/>
      <c r="I2" s="58"/>
      <c r="J2" s="58"/>
      <c r="K2" s="58"/>
      <c r="L2" s="58" t="s">
        <v>31</v>
      </c>
      <c r="M2" s="58"/>
      <c r="N2" s="58"/>
      <c r="O2" s="58"/>
      <c r="P2" s="58"/>
      <c r="Q2" s="58" t="s">
        <v>31</v>
      </c>
      <c r="R2" s="58"/>
      <c r="S2" s="58"/>
      <c r="T2" s="58"/>
      <c r="U2" s="58"/>
      <c r="V2" s="58" t="s">
        <v>31</v>
      </c>
      <c r="W2" s="58"/>
      <c r="X2" s="58"/>
      <c r="Y2" s="58"/>
      <c r="Z2" s="58"/>
    </row>
    <row r="3" spans="2:26" s="5" customFormat="1" ht="12.75">
      <c r="B3" s="5">
        <v>1998</v>
      </c>
      <c r="C3" s="8">
        <v>1999</v>
      </c>
      <c r="D3" s="8">
        <v>2000</v>
      </c>
      <c r="E3" s="8">
        <v>2001</v>
      </c>
      <c r="F3" s="8">
        <v>2002</v>
      </c>
      <c r="G3" s="8">
        <v>1998</v>
      </c>
      <c r="H3" s="8">
        <v>1999</v>
      </c>
      <c r="I3" s="8">
        <v>2000</v>
      </c>
      <c r="J3" s="8">
        <v>2001</v>
      </c>
      <c r="K3" s="8">
        <v>2002</v>
      </c>
      <c r="L3" s="8">
        <v>1998</v>
      </c>
      <c r="M3" s="8">
        <v>1999</v>
      </c>
      <c r="N3" s="8">
        <v>2000</v>
      </c>
      <c r="O3" s="8">
        <v>2001</v>
      </c>
      <c r="P3" s="8">
        <v>2002</v>
      </c>
      <c r="Q3" s="8">
        <v>1998</v>
      </c>
      <c r="R3" s="8">
        <v>1999</v>
      </c>
      <c r="S3" s="8">
        <v>2000</v>
      </c>
      <c r="T3" s="8">
        <v>2001</v>
      </c>
      <c r="U3" s="8">
        <v>2002</v>
      </c>
      <c r="V3" s="8">
        <v>1998</v>
      </c>
      <c r="W3" s="8">
        <v>1999</v>
      </c>
      <c r="X3" s="8">
        <v>2000</v>
      </c>
      <c r="Y3" s="8">
        <v>2001</v>
      </c>
      <c r="Z3" s="8">
        <v>2002</v>
      </c>
    </row>
    <row r="4" spans="1:26" ht="12.75">
      <c r="A4" s="34" t="s">
        <v>6</v>
      </c>
      <c r="B4" s="17">
        <f>-G4</f>
        <v>0</v>
      </c>
      <c r="C4" s="17">
        <v>10</v>
      </c>
      <c r="D4" s="17">
        <v>0</v>
      </c>
      <c r="E4" s="17">
        <v>0</v>
      </c>
      <c r="F4" s="17" t="s">
        <v>118</v>
      </c>
      <c r="G4" s="17">
        <f>-M7</f>
        <v>0</v>
      </c>
      <c r="H4" s="17">
        <v>70</v>
      </c>
      <c r="I4" s="17">
        <v>0</v>
      </c>
      <c r="J4" s="17">
        <v>0</v>
      </c>
      <c r="K4" s="17" t="s">
        <v>118</v>
      </c>
      <c r="L4" s="17">
        <v>36</v>
      </c>
      <c r="M4" s="17">
        <v>0</v>
      </c>
      <c r="N4" s="17">
        <v>45</v>
      </c>
      <c r="O4" s="17">
        <v>31</v>
      </c>
      <c r="P4" s="17">
        <v>52</v>
      </c>
      <c r="Q4" s="17">
        <v>0</v>
      </c>
      <c r="R4" s="17">
        <v>0</v>
      </c>
      <c r="S4" s="17">
        <v>0</v>
      </c>
      <c r="T4" s="17">
        <v>0</v>
      </c>
      <c r="U4" s="17" t="s">
        <v>118</v>
      </c>
      <c r="V4" s="17">
        <v>149</v>
      </c>
      <c r="W4" s="17">
        <v>148</v>
      </c>
      <c r="X4" s="17">
        <v>59</v>
      </c>
      <c r="Y4" s="17">
        <v>263</v>
      </c>
      <c r="Z4" s="17">
        <v>356</v>
      </c>
    </row>
    <row r="5" spans="1:26" ht="12.75">
      <c r="A5" s="34" t="s">
        <v>97</v>
      </c>
      <c r="B5" s="17">
        <v>14</v>
      </c>
      <c r="C5" s="17">
        <v>20</v>
      </c>
      <c r="D5" s="17">
        <v>12</v>
      </c>
      <c r="E5" s="17">
        <v>12</v>
      </c>
      <c r="F5" s="17">
        <v>16</v>
      </c>
      <c r="G5" s="17">
        <v>100</v>
      </c>
      <c r="H5" s="17">
        <v>66</v>
      </c>
      <c r="I5" s="17">
        <v>53</v>
      </c>
      <c r="J5" s="17">
        <v>59</v>
      </c>
      <c r="K5" s="17">
        <v>46</v>
      </c>
      <c r="L5" s="17">
        <v>0</v>
      </c>
      <c r="M5" s="17">
        <v>0</v>
      </c>
      <c r="N5" s="17">
        <v>0</v>
      </c>
      <c r="O5" s="17">
        <v>0</v>
      </c>
      <c r="P5" s="17" t="s">
        <v>118</v>
      </c>
      <c r="Q5" s="17">
        <v>3</v>
      </c>
      <c r="R5" s="17">
        <v>12</v>
      </c>
      <c r="S5" s="17">
        <v>6</v>
      </c>
      <c r="T5" s="17">
        <v>21</v>
      </c>
      <c r="U5" s="17">
        <v>7</v>
      </c>
      <c r="V5" s="17">
        <v>79</v>
      </c>
      <c r="W5" s="17">
        <v>79</v>
      </c>
      <c r="X5" s="17">
        <v>87</v>
      </c>
      <c r="Y5" s="17">
        <v>43</v>
      </c>
      <c r="Z5" s="17">
        <v>169</v>
      </c>
    </row>
    <row r="6" spans="1:26" ht="12.75">
      <c r="A6" s="34" t="s">
        <v>98</v>
      </c>
      <c r="B6" s="17">
        <v>16</v>
      </c>
      <c r="C6" s="17">
        <v>17</v>
      </c>
      <c r="D6" s="17">
        <v>16</v>
      </c>
      <c r="E6" s="17">
        <v>16</v>
      </c>
      <c r="F6" s="17">
        <v>20</v>
      </c>
      <c r="G6" s="17">
        <v>41</v>
      </c>
      <c r="H6" s="17">
        <v>38</v>
      </c>
      <c r="I6" s="17">
        <v>32</v>
      </c>
      <c r="J6" s="17">
        <v>27</v>
      </c>
      <c r="K6" s="17">
        <v>33</v>
      </c>
      <c r="L6" s="17">
        <v>0</v>
      </c>
      <c r="M6" s="17">
        <v>0</v>
      </c>
      <c r="N6" s="17">
        <v>0</v>
      </c>
      <c r="O6" s="17">
        <v>0</v>
      </c>
      <c r="P6" s="17" t="s">
        <v>118</v>
      </c>
      <c r="Q6" s="17">
        <v>10</v>
      </c>
      <c r="R6" s="17">
        <v>7</v>
      </c>
      <c r="S6" s="17">
        <v>5</v>
      </c>
      <c r="T6" s="17">
        <v>0</v>
      </c>
      <c r="U6" s="17">
        <v>0</v>
      </c>
      <c r="V6" s="17">
        <v>39</v>
      </c>
      <c r="W6" s="17">
        <v>28</v>
      </c>
      <c r="X6" s="17">
        <v>18</v>
      </c>
      <c r="Y6" s="17">
        <v>32</v>
      </c>
      <c r="Z6" s="17">
        <v>25</v>
      </c>
    </row>
    <row r="7" spans="1:26" ht="12.75">
      <c r="A7" s="35" t="s">
        <v>99</v>
      </c>
      <c r="B7" s="17">
        <v>33</v>
      </c>
      <c r="C7" s="17">
        <v>38</v>
      </c>
      <c r="D7" s="17">
        <v>33</v>
      </c>
      <c r="E7" s="17">
        <v>37</v>
      </c>
      <c r="F7" s="17">
        <v>52</v>
      </c>
      <c r="G7" s="17">
        <v>0</v>
      </c>
      <c r="H7" s="17">
        <v>0</v>
      </c>
      <c r="I7" s="17">
        <v>0</v>
      </c>
      <c r="J7" s="17">
        <v>0</v>
      </c>
      <c r="K7" s="17">
        <v>0</v>
      </c>
      <c r="L7" s="17"/>
      <c r="M7" s="17">
        <v>0</v>
      </c>
      <c r="N7" s="17">
        <v>0</v>
      </c>
      <c r="O7" s="17">
        <v>0</v>
      </c>
      <c r="P7" s="17" t="s">
        <v>118</v>
      </c>
      <c r="Q7" s="17">
        <v>0</v>
      </c>
      <c r="R7" s="17">
        <v>0</v>
      </c>
      <c r="S7" s="17">
        <v>0</v>
      </c>
      <c r="T7" s="17">
        <v>0</v>
      </c>
      <c r="U7" s="17">
        <v>0</v>
      </c>
      <c r="V7" s="17">
        <v>15</v>
      </c>
      <c r="W7" s="17">
        <v>35</v>
      </c>
      <c r="X7" s="17">
        <v>33</v>
      </c>
      <c r="Y7" s="17">
        <v>34</v>
      </c>
      <c r="Z7" s="17">
        <v>45</v>
      </c>
    </row>
    <row r="8" spans="1:26" ht="12.75">
      <c r="A8" s="34" t="s">
        <v>7</v>
      </c>
      <c r="B8" s="17">
        <v>0</v>
      </c>
      <c r="C8" s="17">
        <v>7</v>
      </c>
      <c r="D8" s="17">
        <v>7</v>
      </c>
      <c r="E8" s="17">
        <v>7</v>
      </c>
      <c r="F8" s="17">
        <v>7</v>
      </c>
      <c r="G8" s="17">
        <v>0</v>
      </c>
      <c r="H8" s="17">
        <v>187</v>
      </c>
      <c r="I8" s="17">
        <v>176</v>
      </c>
      <c r="J8" s="17">
        <v>86</v>
      </c>
      <c r="K8" s="17">
        <v>83</v>
      </c>
      <c r="L8" s="17">
        <v>440</v>
      </c>
      <c r="M8" s="17">
        <v>0</v>
      </c>
      <c r="N8" s="17">
        <v>0</v>
      </c>
      <c r="O8" s="17">
        <v>0</v>
      </c>
      <c r="P8" s="17" t="s">
        <v>118</v>
      </c>
      <c r="Q8" s="17">
        <v>0</v>
      </c>
      <c r="R8" s="17">
        <v>0</v>
      </c>
      <c r="S8" s="17">
        <v>0</v>
      </c>
      <c r="T8" s="17">
        <v>0</v>
      </c>
      <c r="U8" s="17">
        <v>0</v>
      </c>
      <c r="V8" s="17">
        <v>511</v>
      </c>
      <c r="W8" s="17">
        <v>463</v>
      </c>
      <c r="X8" s="17">
        <v>473.5</v>
      </c>
      <c r="Y8" s="17">
        <v>605</v>
      </c>
      <c r="Z8" s="17" t="s">
        <v>179</v>
      </c>
    </row>
    <row r="9" spans="1:26" ht="12.75">
      <c r="A9" s="34" t="s">
        <v>100</v>
      </c>
      <c r="B9" s="17" t="s">
        <v>118</v>
      </c>
      <c r="C9" s="17" t="s">
        <v>118</v>
      </c>
      <c r="D9" s="17" t="s">
        <v>118</v>
      </c>
      <c r="E9" s="17" t="s">
        <v>118</v>
      </c>
      <c r="F9" s="17" t="s">
        <v>118</v>
      </c>
      <c r="G9" s="17">
        <v>11</v>
      </c>
      <c r="H9" s="17">
        <v>14</v>
      </c>
      <c r="I9" s="17">
        <v>14</v>
      </c>
      <c r="J9" s="17">
        <v>16</v>
      </c>
      <c r="K9" s="17">
        <v>14</v>
      </c>
      <c r="L9" s="17">
        <v>10</v>
      </c>
      <c r="M9" s="17">
        <v>0</v>
      </c>
      <c r="N9" s="17">
        <v>0</v>
      </c>
      <c r="O9" s="17">
        <v>0</v>
      </c>
      <c r="P9" s="17" t="s">
        <v>118</v>
      </c>
      <c r="Q9" s="17" t="s">
        <v>118</v>
      </c>
      <c r="R9" s="17" t="s">
        <v>118</v>
      </c>
      <c r="S9" s="17" t="s">
        <v>118</v>
      </c>
      <c r="T9" s="17" t="s">
        <v>118</v>
      </c>
      <c r="U9" s="17" t="s">
        <v>118</v>
      </c>
      <c r="V9" s="17">
        <v>10</v>
      </c>
      <c r="W9" s="17">
        <v>12</v>
      </c>
      <c r="X9" s="17">
        <v>12</v>
      </c>
      <c r="Y9" s="17">
        <v>14</v>
      </c>
      <c r="Z9" s="17">
        <v>15</v>
      </c>
    </row>
    <row r="10" spans="1:26" ht="12.75">
      <c r="A10" s="34" t="s">
        <v>101</v>
      </c>
      <c r="B10" s="17">
        <v>12</v>
      </c>
      <c r="C10" s="17">
        <v>18</v>
      </c>
      <c r="D10" s="17">
        <v>30</v>
      </c>
      <c r="E10" s="17">
        <v>25</v>
      </c>
      <c r="F10" s="17">
        <v>35</v>
      </c>
      <c r="G10" s="17">
        <v>240</v>
      </c>
      <c r="H10" s="17">
        <v>302</v>
      </c>
      <c r="I10" s="17">
        <v>400</v>
      </c>
      <c r="J10" s="17">
        <v>480</v>
      </c>
      <c r="K10" s="17">
        <v>540</v>
      </c>
      <c r="L10" s="27">
        <v>0</v>
      </c>
      <c r="M10" s="27">
        <v>0</v>
      </c>
      <c r="N10" s="17">
        <v>0</v>
      </c>
      <c r="O10" s="17">
        <v>0</v>
      </c>
      <c r="P10" s="17" t="s">
        <v>118</v>
      </c>
      <c r="Q10" s="17">
        <v>5</v>
      </c>
      <c r="R10" s="17">
        <v>10</v>
      </c>
      <c r="S10" s="17">
        <v>60</v>
      </c>
      <c r="T10" s="17">
        <v>45</v>
      </c>
      <c r="U10" s="17">
        <v>35</v>
      </c>
      <c r="V10" s="17">
        <v>648</v>
      </c>
      <c r="W10" s="17">
        <v>733</v>
      </c>
      <c r="X10" s="17">
        <v>812</v>
      </c>
      <c r="Y10" s="17">
        <v>842</v>
      </c>
      <c r="Z10" s="17">
        <v>890</v>
      </c>
    </row>
    <row r="11" spans="1:26" ht="12.75">
      <c r="A11" s="34" t="s">
        <v>111</v>
      </c>
      <c r="B11" s="17">
        <v>131</v>
      </c>
      <c r="C11" s="17">
        <v>11</v>
      </c>
      <c r="D11" s="17">
        <v>26</v>
      </c>
      <c r="E11" s="17">
        <v>30</v>
      </c>
      <c r="F11" s="36" t="s">
        <v>126</v>
      </c>
      <c r="G11" s="17">
        <v>268</v>
      </c>
      <c r="H11" s="17">
        <v>20</v>
      </c>
      <c r="I11" s="17">
        <v>45</v>
      </c>
      <c r="J11" s="17">
        <v>49</v>
      </c>
      <c r="K11" s="17" t="s">
        <v>132</v>
      </c>
      <c r="L11" s="17">
        <v>0</v>
      </c>
      <c r="M11" s="17">
        <v>0</v>
      </c>
      <c r="N11" s="17">
        <v>0</v>
      </c>
      <c r="O11" s="17">
        <v>0</v>
      </c>
      <c r="P11" s="17" t="s">
        <v>118</v>
      </c>
      <c r="Q11" s="17">
        <v>12</v>
      </c>
      <c r="R11" s="17">
        <v>7</v>
      </c>
      <c r="S11" s="17">
        <v>12</v>
      </c>
      <c r="T11" s="17">
        <v>33</v>
      </c>
      <c r="U11" s="17" t="s">
        <v>150</v>
      </c>
      <c r="V11" s="17">
        <v>205</v>
      </c>
      <c r="W11" s="17">
        <v>22</v>
      </c>
      <c r="X11" s="17">
        <v>30</v>
      </c>
      <c r="Y11" s="17">
        <v>30</v>
      </c>
      <c r="Z11" s="17" t="s">
        <v>151</v>
      </c>
    </row>
    <row r="12" spans="1:26" ht="12.75">
      <c r="A12" s="34" t="s">
        <v>8</v>
      </c>
      <c r="B12" s="27">
        <v>10</v>
      </c>
      <c r="C12" s="27">
        <v>16</v>
      </c>
      <c r="D12" s="27">
        <v>14</v>
      </c>
      <c r="E12" s="27">
        <v>14</v>
      </c>
      <c r="F12" s="27">
        <v>12</v>
      </c>
      <c r="G12" s="27">
        <v>30</v>
      </c>
      <c r="H12" s="27">
        <v>30</v>
      </c>
      <c r="I12" s="27">
        <v>30</v>
      </c>
      <c r="J12" s="27">
        <v>54</v>
      </c>
      <c r="K12" s="27">
        <v>45</v>
      </c>
      <c r="L12" s="27">
        <v>0</v>
      </c>
      <c r="M12" s="27">
        <v>0</v>
      </c>
      <c r="N12" s="27">
        <v>0</v>
      </c>
      <c r="O12" s="27">
        <v>0</v>
      </c>
      <c r="P12" s="27" t="s">
        <v>118</v>
      </c>
      <c r="Q12" s="27">
        <v>5</v>
      </c>
      <c r="R12" s="27">
        <v>3</v>
      </c>
      <c r="S12" s="27">
        <v>0</v>
      </c>
      <c r="T12" s="27">
        <v>8</v>
      </c>
      <c r="U12" s="27" t="s">
        <v>118</v>
      </c>
      <c r="V12" s="27">
        <v>15</v>
      </c>
      <c r="W12" s="27">
        <v>35</v>
      </c>
      <c r="X12" s="27">
        <v>26</v>
      </c>
      <c r="Y12" s="27">
        <v>30</v>
      </c>
      <c r="Z12" s="17">
        <v>55</v>
      </c>
    </row>
    <row r="13" spans="1:26" ht="12.75">
      <c r="A13" s="34" t="s">
        <v>9</v>
      </c>
      <c r="B13" s="27">
        <v>16</v>
      </c>
      <c r="C13" s="27">
        <v>20</v>
      </c>
      <c r="D13" s="27">
        <v>25</v>
      </c>
      <c r="E13" s="27">
        <v>23</v>
      </c>
      <c r="F13" s="27">
        <v>19.5</v>
      </c>
      <c r="G13" s="27">
        <v>39</v>
      </c>
      <c r="H13" s="27">
        <v>66</v>
      </c>
      <c r="I13" s="27">
        <v>69</v>
      </c>
      <c r="J13" s="27">
        <v>84</v>
      </c>
      <c r="K13" s="27">
        <v>57.5</v>
      </c>
      <c r="L13" s="27">
        <v>0</v>
      </c>
      <c r="M13" s="27">
        <v>0</v>
      </c>
      <c r="N13" s="27">
        <v>0</v>
      </c>
      <c r="O13" s="27">
        <v>0</v>
      </c>
      <c r="P13" s="27" t="s">
        <v>118</v>
      </c>
      <c r="Q13" s="27">
        <v>2.5</v>
      </c>
      <c r="R13" s="27">
        <v>7</v>
      </c>
      <c r="S13" s="27">
        <v>3</v>
      </c>
      <c r="T13" s="27">
        <v>3</v>
      </c>
      <c r="U13" s="27">
        <v>1</v>
      </c>
      <c r="V13" s="27">
        <v>73</v>
      </c>
      <c r="W13" s="27">
        <v>90</v>
      </c>
      <c r="X13" s="27">
        <v>87</v>
      </c>
      <c r="Y13" s="27">
        <v>55</v>
      </c>
      <c r="Z13" s="27">
        <v>87</v>
      </c>
    </row>
    <row r="14" spans="1:26" ht="12.75">
      <c r="A14" s="34" t="s">
        <v>10</v>
      </c>
      <c r="B14" s="27">
        <v>0</v>
      </c>
      <c r="C14" s="27">
        <v>16</v>
      </c>
      <c r="D14" s="27">
        <v>133</v>
      </c>
      <c r="E14" s="27">
        <v>211</v>
      </c>
      <c r="F14" s="27">
        <v>75</v>
      </c>
      <c r="G14" s="27">
        <v>184.1</v>
      </c>
      <c r="H14" s="27">
        <v>55</v>
      </c>
      <c r="I14" s="27">
        <v>531</v>
      </c>
      <c r="J14" s="27">
        <v>1788</v>
      </c>
      <c r="K14" s="27">
        <v>238</v>
      </c>
      <c r="L14" s="27">
        <v>184.1</v>
      </c>
      <c r="M14" s="27">
        <v>0</v>
      </c>
      <c r="N14" s="27">
        <v>0</v>
      </c>
      <c r="O14" s="27">
        <v>0</v>
      </c>
      <c r="P14" s="27" t="s">
        <v>118</v>
      </c>
      <c r="Q14" s="27">
        <v>0</v>
      </c>
      <c r="R14" s="27">
        <v>4</v>
      </c>
      <c r="S14" s="27">
        <v>10.3</v>
      </c>
      <c r="T14" s="27">
        <v>10</v>
      </c>
      <c r="U14" s="27">
        <v>118</v>
      </c>
      <c r="V14" s="27">
        <v>24</v>
      </c>
      <c r="W14" s="27">
        <v>148</v>
      </c>
      <c r="X14" s="27">
        <v>2090</v>
      </c>
      <c r="Y14" s="27">
        <v>2009</v>
      </c>
      <c r="Z14" s="27">
        <v>97</v>
      </c>
    </row>
    <row r="15" spans="1:26" ht="12.75">
      <c r="A15" s="34" t="s">
        <v>13</v>
      </c>
      <c r="B15" s="27">
        <v>0</v>
      </c>
      <c r="C15" s="27">
        <v>0</v>
      </c>
      <c r="D15" s="27">
        <v>0</v>
      </c>
      <c r="E15" s="27">
        <v>0</v>
      </c>
      <c r="F15" s="27" t="s">
        <v>118</v>
      </c>
      <c r="G15" s="27">
        <v>0</v>
      </c>
      <c r="H15" s="27">
        <v>0</v>
      </c>
      <c r="I15" s="27">
        <v>0</v>
      </c>
      <c r="J15" s="27">
        <v>0</v>
      </c>
      <c r="K15" s="27" t="s">
        <v>118</v>
      </c>
      <c r="L15" s="27">
        <v>18</v>
      </c>
      <c r="M15" s="27">
        <v>19</v>
      </c>
      <c r="N15" s="27">
        <v>18</v>
      </c>
      <c r="O15" s="27" t="s">
        <v>42</v>
      </c>
      <c r="P15" s="27" t="s">
        <v>140</v>
      </c>
      <c r="Q15" s="27">
        <v>4.5</v>
      </c>
      <c r="R15" s="27">
        <v>7</v>
      </c>
      <c r="S15" s="27">
        <v>12</v>
      </c>
      <c r="T15" s="27" t="s">
        <v>43</v>
      </c>
      <c r="U15" s="27" t="s">
        <v>142</v>
      </c>
      <c r="V15" s="27">
        <v>19</v>
      </c>
      <c r="W15" s="27">
        <v>30</v>
      </c>
      <c r="X15" s="27">
        <v>22</v>
      </c>
      <c r="Y15" s="27" t="s">
        <v>44</v>
      </c>
      <c r="Z15" s="27" t="s">
        <v>152</v>
      </c>
    </row>
    <row r="16" spans="1:26" ht="12.75">
      <c r="A16" s="34" t="s">
        <v>14</v>
      </c>
      <c r="B16" s="29" t="s">
        <v>125</v>
      </c>
      <c r="C16" s="27">
        <v>23</v>
      </c>
      <c r="D16" s="27" t="s">
        <v>45</v>
      </c>
      <c r="E16" s="27" t="s">
        <v>46</v>
      </c>
      <c r="F16" s="29" t="s">
        <v>127</v>
      </c>
      <c r="G16" s="27" t="s">
        <v>112</v>
      </c>
      <c r="H16" s="27">
        <v>167.39285714285714</v>
      </c>
      <c r="I16" s="27" t="s">
        <v>47</v>
      </c>
      <c r="J16" s="27" t="s">
        <v>48</v>
      </c>
      <c r="K16" s="27" t="s">
        <v>133</v>
      </c>
      <c r="L16" s="27">
        <v>0</v>
      </c>
      <c r="M16" s="27">
        <v>0</v>
      </c>
      <c r="N16" s="27">
        <v>0</v>
      </c>
      <c r="O16" s="27">
        <v>0</v>
      </c>
      <c r="P16" s="27" t="s">
        <v>118</v>
      </c>
      <c r="Q16" s="30" t="s">
        <v>113</v>
      </c>
      <c r="R16" s="27">
        <v>37.75</v>
      </c>
      <c r="S16" s="27" t="s">
        <v>49</v>
      </c>
      <c r="T16" s="27" t="s">
        <v>50</v>
      </c>
      <c r="U16" s="27" t="s">
        <v>143</v>
      </c>
      <c r="V16" s="27" t="s">
        <v>114</v>
      </c>
      <c r="W16" s="27">
        <v>74.73684210526316</v>
      </c>
      <c r="X16" s="27" t="s">
        <v>51</v>
      </c>
      <c r="Y16" s="27" t="s">
        <v>52</v>
      </c>
      <c r="Z16" s="27" t="s">
        <v>153</v>
      </c>
    </row>
    <row r="17" spans="1:26" ht="12.75">
      <c r="A17" s="34" t="s">
        <v>15</v>
      </c>
      <c r="B17" s="27">
        <v>10</v>
      </c>
      <c r="C17" s="27">
        <v>10</v>
      </c>
      <c r="D17" s="27">
        <v>13</v>
      </c>
      <c r="E17" s="27">
        <v>13</v>
      </c>
      <c r="F17" s="27" t="s">
        <v>177</v>
      </c>
      <c r="G17" s="27">
        <v>25</v>
      </c>
      <c r="H17" s="27">
        <v>25</v>
      </c>
      <c r="I17" s="27">
        <v>43</v>
      </c>
      <c r="J17" s="27">
        <v>39</v>
      </c>
      <c r="K17" s="29" t="s">
        <v>134</v>
      </c>
      <c r="L17" s="27">
        <v>0</v>
      </c>
      <c r="M17" s="27">
        <v>0</v>
      </c>
      <c r="N17" s="27">
        <v>0</v>
      </c>
      <c r="O17" s="27">
        <v>0</v>
      </c>
      <c r="P17" s="27" t="s">
        <v>118</v>
      </c>
      <c r="Q17" s="27">
        <v>3</v>
      </c>
      <c r="R17" s="27">
        <v>5</v>
      </c>
      <c r="S17" s="27">
        <v>6</v>
      </c>
      <c r="T17" s="27">
        <v>6</v>
      </c>
      <c r="U17" s="27" t="s">
        <v>144</v>
      </c>
      <c r="V17" s="27">
        <v>33</v>
      </c>
      <c r="W17" s="27">
        <v>35</v>
      </c>
      <c r="X17" s="27">
        <v>36</v>
      </c>
      <c r="Y17" s="27">
        <v>24</v>
      </c>
      <c r="Z17" s="29" t="s">
        <v>154</v>
      </c>
    </row>
    <row r="18" spans="1:26" ht="12.75">
      <c r="A18" s="34" t="s">
        <v>110</v>
      </c>
      <c r="B18" s="27">
        <v>0</v>
      </c>
      <c r="C18" s="27">
        <v>48</v>
      </c>
      <c r="D18" s="27">
        <v>37</v>
      </c>
      <c r="E18" s="27">
        <v>157</v>
      </c>
      <c r="F18" s="27">
        <v>351</v>
      </c>
      <c r="G18" s="27">
        <v>0</v>
      </c>
      <c r="H18" s="27">
        <v>308</v>
      </c>
      <c r="I18" s="27">
        <v>694</v>
      </c>
      <c r="J18" s="27">
        <v>742</v>
      </c>
      <c r="K18" s="27">
        <v>431</v>
      </c>
      <c r="L18" s="27">
        <v>333</v>
      </c>
      <c r="M18" s="27">
        <v>0</v>
      </c>
      <c r="N18" s="27">
        <v>0</v>
      </c>
      <c r="O18" s="27">
        <v>0</v>
      </c>
      <c r="P18" s="27" t="s">
        <v>118</v>
      </c>
      <c r="Q18" s="27">
        <v>85</v>
      </c>
      <c r="R18" s="27">
        <v>168</v>
      </c>
      <c r="S18" s="27">
        <v>518</v>
      </c>
      <c r="T18" s="27">
        <v>252</v>
      </c>
      <c r="U18" s="27">
        <v>255</v>
      </c>
      <c r="V18" s="27">
        <v>364</v>
      </c>
      <c r="W18" s="27">
        <v>543</v>
      </c>
      <c r="X18" s="27">
        <v>839</v>
      </c>
      <c r="Y18" s="27">
        <v>445</v>
      </c>
      <c r="Z18" s="27">
        <v>546</v>
      </c>
    </row>
    <row r="19" spans="1:26" ht="12.75">
      <c r="A19" s="34" t="s">
        <v>16</v>
      </c>
      <c r="B19" s="27">
        <v>14</v>
      </c>
      <c r="C19" s="27">
        <v>16</v>
      </c>
      <c r="D19" s="27">
        <v>14</v>
      </c>
      <c r="E19" s="27">
        <v>8</v>
      </c>
      <c r="F19" s="27">
        <v>8</v>
      </c>
      <c r="G19" s="27">
        <v>40</v>
      </c>
      <c r="H19" s="27">
        <v>45</v>
      </c>
      <c r="I19" s="27">
        <v>39</v>
      </c>
      <c r="J19" s="27">
        <v>23</v>
      </c>
      <c r="K19" s="27">
        <v>39</v>
      </c>
      <c r="L19" s="27">
        <v>0</v>
      </c>
      <c r="M19" s="27">
        <v>6</v>
      </c>
      <c r="N19" s="27">
        <v>15</v>
      </c>
      <c r="O19" s="27">
        <v>30</v>
      </c>
      <c r="P19" s="27" t="s">
        <v>118</v>
      </c>
      <c r="Q19" s="27">
        <v>9</v>
      </c>
      <c r="R19" s="27">
        <v>6</v>
      </c>
      <c r="S19" s="27">
        <v>1</v>
      </c>
      <c r="T19" s="27">
        <v>8</v>
      </c>
      <c r="U19" s="27">
        <v>29</v>
      </c>
      <c r="V19" s="27">
        <v>38</v>
      </c>
      <c r="W19" s="27">
        <v>40</v>
      </c>
      <c r="X19" s="27">
        <v>30</v>
      </c>
      <c r="Y19" s="27">
        <v>99</v>
      </c>
      <c r="Z19" s="27">
        <v>41</v>
      </c>
    </row>
    <row r="20" spans="1:26" ht="12.75">
      <c r="A20" s="34" t="s">
        <v>109</v>
      </c>
      <c r="B20" s="27">
        <v>13</v>
      </c>
      <c r="C20" s="27">
        <v>20</v>
      </c>
      <c r="D20" s="27">
        <v>16.42</v>
      </c>
      <c r="E20" s="27">
        <v>16.84</v>
      </c>
      <c r="F20" s="27" t="s">
        <v>128</v>
      </c>
      <c r="G20" s="27">
        <v>30</v>
      </c>
      <c r="H20" s="27">
        <v>27</v>
      </c>
      <c r="I20" s="27">
        <v>51.15</v>
      </c>
      <c r="J20" s="27">
        <v>44.67</v>
      </c>
      <c r="K20" s="27" t="s">
        <v>135</v>
      </c>
      <c r="L20" s="27">
        <v>0</v>
      </c>
      <c r="M20" s="27">
        <v>0</v>
      </c>
      <c r="N20" s="27">
        <v>0</v>
      </c>
      <c r="O20" s="27">
        <v>0</v>
      </c>
      <c r="P20" s="27" t="s">
        <v>118</v>
      </c>
      <c r="Q20" s="27">
        <v>3</v>
      </c>
      <c r="R20" s="27">
        <v>15</v>
      </c>
      <c r="S20" s="27">
        <v>11.8</v>
      </c>
      <c r="T20" s="27">
        <v>13.25</v>
      </c>
      <c r="U20" s="27" t="s">
        <v>145</v>
      </c>
      <c r="V20" s="27">
        <v>19</v>
      </c>
      <c r="W20" s="27">
        <v>375</v>
      </c>
      <c r="X20" s="27">
        <v>150</v>
      </c>
      <c r="Y20" s="27">
        <v>30.7</v>
      </c>
      <c r="Z20" s="27" t="s">
        <v>159</v>
      </c>
    </row>
    <row r="21" spans="1:26" ht="12.75">
      <c r="A21" s="34" t="s">
        <v>17</v>
      </c>
      <c r="B21" s="27">
        <v>16</v>
      </c>
      <c r="C21" s="27">
        <v>14</v>
      </c>
      <c r="D21" s="27">
        <v>19</v>
      </c>
      <c r="E21" s="27" t="s">
        <v>59</v>
      </c>
      <c r="F21" s="27" t="s">
        <v>129</v>
      </c>
      <c r="G21" s="27">
        <v>27</v>
      </c>
      <c r="H21" s="27">
        <v>25</v>
      </c>
      <c r="I21" s="27">
        <v>31</v>
      </c>
      <c r="J21" s="27" t="s">
        <v>60</v>
      </c>
      <c r="K21" s="27" t="s">
        <v>136</v>
      </c>
      <c r="L21" s="27">
        <v>0</v>
      </c>
      <c r="M21" s="27">
        <v>0</v>
      </c>
      <c r="N21" s="27">
        <v>0</v>
      </c>
      <c r="O21" s="27">
        <v>0</v>
      </c>
      <c r="P21" s="27" t="s">
        <v>118</v>
      </c>
      <c r="Q21" s="27">
        <v>7</v>
      </c>
      <c r="R21" s="27">
        <v>14</v>
      </c>
      <c r="S21" s="27">
        <v>44</v>
      </c>
      <c r="T21" s="27" t="s">
        <v>61</v>
      </c>
      <c r="U21" s="27" t="s">
        <v>149</v>
      </c>
      <c r="V21" s="27">
        <v>195</v>
      </c>
      <c r="W21" s="27">
        <v>155</v>
      </c>
      <c r="X21" s="27">
        <v>517</v>
      </c>
      <c r="Y21" s="27" t="s">
        <v>62</v>
      </c>
      <c r="Z21" s="27" t="s">
        <v>160</v>
      </c>
    </row>
    <row r="22" spans="1:26" ht="12.75">
      <c r="A22" s="34" t="s">
        <v>102</v>
      </c>
      <c r="B22" s="17" t="s">
        <v>118</v>
      </c>
      <c r="C22" s="17">
        <v>228</v>
      </c>
      <c r="D22" s="17">
        <v>78</v>
      </c>
      <c r="E22" s="17">
        <v>86</v>
      </c>
      <c r="F22" s="17">
        <v>67</v>
      </c>
      <c r="G22" s="17" t="s">
        <v>118</v>
      </c>
      <c r="H22" s="17">
        <v>1148</v>
      </c>
      <c r="I22" s="17">
        <v>2735</v>
      </c>
      <c r="J22" s="17" t="s">
        <v>119</v>
      </c>
      <c r="K22" s="17" t="s">
        <v>120</v>
      </c>
      <c r="L22" s="17" t="s">
        <v>118</v>
      </c>
      <c r="M22" s="17">
        <v>0</v>
      </c>
      <c r="N22" s="17">
        <v>0</v>
      </c>
      <c r="O22" s="27">
        <v>0</v>
      </c>
      <c r="P22" s="17" t="s">
        <v>118</v>
      </c>
      <c r="Q22" s="17" t="s">
        <v>118</v>
      </c>
      <c r="R22" s="17">
        <v>2337</v>
      </c>
      <c r="S22" s="17">
        <v>66</v>
      </c>
      <c r="T22" s="17">
        <v>58</v>
      </c>
      <c r="U22" s="17">
        <v>118</v>
      </c>
      <c r="V22" s="17" t="s">
        <v>118</v>
      </c>
      <c r="W22" s="17">
        <v>252</v>
      </c>
      <c r="X22" s="17">
        <v>194</v>
      </c>
      <c r="Y22" s="17">
        <v>130</v>
      </c>
      <c r="Z22" s="17">
        <v>90</v>
      </c>
    </row>
    <row r="23" spans="1:26" ht="12.75">
      <c r="A23" s="34" t="s">
        <v>18</v>
      </c>
      <c r="B23" s="27">
        <v>0</v>
      </c>
      <c r="C23" s="27">
        <v>0</v>
      </c>
      <c r="D23" s="27">
        <v>0</v>
      </c>
      <c r="E23" s="27">
        <v>0</v>
      </c>
      <c r="F23" s="27" t="s">
        <v>118</v>
      </c>
      <c r="G23" s="27">
        <v>0</v>
      </c>
      <c r="H23" s="27">
        <v>0</v>
      </c>
      <c r="I23" s="27">
        <v>0</v>
      </c>
      <c r="J23" s="27">
        <v>52</v>
      </c>
      <c r="K23" s="27">
        <v>48</v>
      </c>
      <c r="L23" s="27" t="s">
        <v>115</v>
      </c>
      <c r="M23" s="27">
        <v>35</v>
      </c>
      <c r="N23" s="27">
        <v>50</v>
      </c>
      <c r="O23" s="27">
        <v>0</v>
      </c>
      <c r="P23" s="27" t="s">
        <v>118</v>
      </c>
      <c r="Q23" s="27">
        <v>0</v>
      </c>
      <c r="R23" s="27">
        <v>0</v>
      </c>
      <c r="S23" s="27">
        <v>0</v>
      </c>
      <c r="T23" s="27">
        <v>0</v>
      </c>
      <c r="U23" s="27" t="s">
        <v>118</v>
      </c>
      <c r="V23" s="27">
        <v>71</v>
      </c>
      <c r="W23" s="27">
        <v>48</v>
      </c>
      <c r="X23" s="27">
        <v>50</v>
      </c>
      <c r="Y23" s="27">
        <v>200</v>
      </c>
      <c r="Z23" s="27">
        <v>205</v>
      </c>
    </row>
    <row r="24" spans="1:26" ht="12.75">
      <c r="A24" s="34" t="s">
        <v>19</v>
      </c>
      <c r="B24" s="27">
        <v>0</v>
      </c>
      <c r="C24" s="27">
        <v>0</v>
      </c>
      <c r="D24" s="27">
        <v>0</v>
      </c>
      <c r="E24" s="27">
        <v>0</v>
      </c>
      <c r="F24" s="27" t="s">
        <v>118</v>
      </c>
      <c r="G24" s="27">
        <v>0</v>
      </c>
      <c r="H24" s="27">
        <v>0</v>
      </c>
      <c r="I24" s="27">
        <v>0</v>
      </c>
      <c r="J24" s="27">
        <v>0</v>
      </c>
      <c r="K24" s="27" t="s">
        <v>118</v>
      </c>
      <c r="L24" s="27">
        <v>0</v>
      </c>
      <c r="M24" s="27">
        <v>20</v>
      </c>
      <c r="N24" s="27">
        <v>20</v>
      </c>
      <c r="O24" s="27">
        <v>14</v>
      </c>
      <c r="P24" s="27">
        <v>14</v>
      </c>
      <c r="Q24" s="27">
        <v>0</v>
      </c>
      <c r="R24" s="27">
        <v>0</v>
      </c>
      <c r="S24" s="27">
        <v>0</v>
      </c>
      <c r="T24" s="27">
        <v>0</v>
      </c>
      <c r="U24" s="27">
        <v>0</v>
      </c>
      <c r="V24" s="27">
        <v>0</v>
      </c>
      <c r="W24" s="27">
        <v>18</v>
      </c>
      <c r="X24" s="27">
        <v>25</v>
      </c>
      <c r="Y24" s="27">
        <v>25</v>
      </c>
      <c r="Z24" s="27">
        <v>29</v>
      </c>
    </row>
    <row r="25" spans="1:26" ht="12.75">
      <c r="A25" s="34" t="s">
        <v>11</v>
      </c>
      <c r="B25" s="27">
        <v>0</v>
      </c>
      <c r="C25" s="27">
        <v>0</v>
      </c>
      <c r="D25" s="27">
        <v>0</v>
      </c>
      <c r="E25" s="27" t="s">
        <v>32</v>
      </c>
      <c r="F25" s="29" t="s">
        <v>130</v>
      </c>
      <c r="G25" s="27">
        <v>0</v>
      </c>
      <c r="H25" s="27">
        <v>0</v>
      </c>
      <c r="I25" s="27">
        <v>0</v>
      </c>
      <c r="J25" s="27" t="s">
        <v>33</v>
      </c>
      <c r="K25" s="27" t="s">
        <v>137</v>
      </c>
      <c r="L25" s="27">
        <v>0</v>
      </c>
      <c r="M25" s="27">
        <v>0</v>
      </c>
      <c r="N25" s="27">
        <v>0</v>
      </c>
      <c r="O25" s="27" t="s">
        <v>34</v>
      </c>
      <c r="P25" s="27" t="s">
        <v>141</v>
      </c>
      <c r="Q25" s="27">
        <v>17</v>
      </c>
      <c r="R25" s="27">
        <v>35</v>
      </c>
      <c r="S25" s="27" t="s">
        <v>35</v>
      </c>
      <c r="T25" s="27" t="s">
        <v>36</v>
      </c>
      <c r="U25" s="27" t="s">
        <v>146</v>
      </c>
      <c r="V25" s="27">
        <v>0</v>
      </c>
      <c r="W25" s="27">
        <v>0</v>
      </c>
      <c r="X25" s="27" t="s">
        <v>37</v>
      </c>
      <c r="Y25" s="27" t="s">
        <v>38</v>
      </c>
      <c r="Z25" s="27" t="s">
        <v>155</v>
      </c>
    </row>
    <row r="26" spans="1:26" ht="12.75">
      <c r="A26" s="34" t="s">
        <v>12</v>
      </c>
      <c r="B26" s="27">
        <v>0</v>
      </c>
      <c r="C26" s="27">
        <v>0</v>
      </c>
      <c r="D26" s="27">
        <v>0</v>
      </c>
      <c r="E26" s="27" t="s">
        <v>39</v>
      </c>
      <c r="F26" s="27" t="s">
        <v>183</v>
      </c>
      <c r="G26" s="27">
        <v>0</v>
      </c>
      <c r="H26" s="27">
        <v>0</v>
      </c>
      <c r="I26" s="27">
        <v>0</v>
      </c>
      <c r="J26" s="27">
        <v>67</v>
      </c>
      <c r="K26" s="27" t="s">
        <v>184</v>
      </c>
      <c r="L26" s="27">
        <v>22</v>
      </c>
      <c r="M26" s="27">
        <v>53</v>
      </c>
      <c r="N26" s="27">
        <v>43</v>
      </c>
      <c r="O26" s="27">
        <v>0</v>
      </c>
      <c r="P26" s="27" t="s">
        <v>118</v>
      </c>
      <c r="Q26" s="27">
        <v>0</v>
      </c>
      <c r="R26" s="27">
        <v>0</v>
      </c>
      <c r="S26" s="27">
        <v>0</v>
      </c>
      <c r="T26" s="27" t="s">
        <v>40</v>
      </c>
      <c r="U26" s="42" t="s">
        <v>185</v>
      </c>
      <c r="V26" s="27">
        <v>138</v>
      </c>
      <c r="W26" s="27">
        <v>758</v>
      </c>
      <c r="X26" s="27">
        <v>262</v>
      </c>
      <c r="Y26" s="27" t="s">
        <v>41</v>
      </c>
      <c r="Z26" s="27">
        <v>0</v>
      </c>
    </row>
    <row r="27" spans="1:26" ht="12.75">
      <c r="A27" s="34" t="s">
        <v>103</v>
      </c>
      <c r="B27" s="27" t="s">
        <v>118</v>
      </c>
      <c r="C27" s="27">
        <v>53</v>
      </c>
      <c r="D27" s="27">
        <v>33</v>
      </c>
      <c r="E27" s="27">
        <v>140</v>
      </c>
      <c r="F27" s="27">
        <v>7</v>
      </c>
      <c r="G27" s="27" t="s">
        <v>118</v>
      </c>
      <c r="H27" s="27">
        <v>267</v>
      </c>
      <c r="I27" s="27">
        <v>28.5</v>
      </c>
      <c r="J27" s="27">
        <v>541</v>
      </c>
      <c r="K27" s="27">
        <v>20</v>
      </c>
      <c r="L27" s="27">
        <v>29</v>
      </c>
      <c r="M27" s="27">
        <v>0</v>
      </c>
      <c r="N27" s="27">
        <v>0</v>
      </c>
      <c r="O27" s="27">
        <v>0</v>
      </c>
      <c r="P27" s="27" t="s">
        <v>118</v>
      </c>
      <c r="Q27" s="27" t="s">
        <v>118</v>
      </c>
      <c r="R27" s="27" t="s">
        <v>118</v>
      </c>
      <c r="S27" s="27">
        <v>0</v>
      </c>
      <c r="T27" s="27">
        <v>0</v>
      </c>
      <c r="U27" s="27" t="s">
        <v>118</v>
      </c>
      <c r="V27" s="27">
        <v>361</v>
      </c>
      <c r="W27" s="27">
        <v>303</v>
      </c>
      <c r="X27" s="27">
        <v>378.5</v>
      </c>
      <c r="Y27" s="27">
        <v>727</v>
      </c>
      <c r="Z27" s="27">
        <v>887</v>
      </c>
    </row>
    <row r="28" spans="1:26" ht="12.75">
      <c r="A28" s="34" t="s">
        <v>20</v>
      </c>
      <c r="B28" s="27">
        <v>17</v>
      </c>
      <c r="C28" s="27">
        <v>15</v>
      </c>
      <c r="D28" s="27">
        <v>24</v>
      </c>
      <c r="E28" s="27">
        <v>19</v>
      </c>
      <c r="F28" s="27">
        <v>19</v>
      </c>
      <c r="G28" s="27">
        <v>27</v>
      </c>
      <c r="H28" s="27">
        <v>29</v>
      </c>
      <c r="I28" s="27">
        <v>38</v>
      </c>
      <c r="J28" s="27">
        <v>45</v>
      </c>
      <c r="K28" s="27">
        <v>29</v>
      </c>
      <c r="L28" s="27">
        <v>0</v>
      </c>
      <c r="M28" s="27">
        <v>0</v>
      </c>
      <c r="N28" s="27">
        <v>0</v>
      </c>
      <c r="O28" s="27">
        <v>0</v>
      </c>
      <c r="P28" s="27" t="s">
        <v>118</v>
      </c>
      <c r="Q28" s="27">
        <v>20</v>
      </c>
      <c r="R28" s="27">
        <v>20</v>
      </c>
      <c r="S28" s="27">
        <v>3</v>
      </c>
      <c r="T28" s="27">
        <v>10</v>
      </c>
      <c r="U28" s="27">
        <v>3</v>
      </c>
      <c r="V28" s="27">
        <v>78</v>
      </c>
      <c r="W28" s="27">
        <v>31</v>
      </c>
      <c r="X28" s="27">
        <v>69</v>
      </c>
      <c r="Y28" s="27">
        <v>48</v>
      </c>
      <c r="Z28" s="27">
        <v>44</v>
      </c>
    </row>
    <row r="29" spans="1:26" ht="12.75">
      <c r="A29" s="34" t="s">
        <v>104</v>
      </c>
      <c r="B29" s="27">
        <v>16</v>
      </c>
      <c r="C29" s="27">
        <v>13</v>
      </c>
      <c r="D29" s="27">
        <v>15</v>
      </c>
      <c r="E29" s="27">
        <v>19</v>
      </c>
      <c r="F29" s="27">
        <v>10</v>
      </c>
      <c r="G29" s="27">
        <v>61</v>
      </c>
      <c r="H29" s="27">
        <v>39</v>
      </c>
      <c r="I29" s="27">
        <v>40</v>
      </c>
      <c r="J29" s="27">
        <v>89</v>
      </c>
      <c r="K29" s="27">
        <v>37</v>
      </c>
      <c r="L29" s="17">
        <v>0</v>
      </c>
      <c r="M29" s="17">
        <v>0</v>
      </c>
      <c r="N29" s="17">
        <v>0</v>
      </c>
      <c r="O29" s="17">
        <v>0</v>
      </c>
      <c r="P29" s="27" t="s">
        <v>118</v>
      </c>
      <c r="Q29" s="27">
        <v>2</v>
      </c>
      <c r="R29" s="27">
        <v>12</v>
      </c>
      <c r="S29" s="27">
        <v>5</v>
      </c>
      <c r="T29" s="27">
        <v>6</v>
      </c>
      <c r="U29" s="27">
        <v>4</v>
      </c>
      <c r="V29" s="27">
        <v>30</v>
      </c>
      <c r="W29" s="27">
        <v>23</v>
      </c>
      <c r="X29" s="27">
        <v>45</v>
      </c>
      <c r="Y29" s="27">
        <v>68</v>
      </c>
      <c r="Z29" s="27">
        <v>21</v>
      </c>
    </row>
    <row r="30" spans="1:26" ht="12.75">
      <c r="A30" s="34" t="s">
        <v>22</v>
      </c>
      <c r="B30" s="27">
        <v>15</v>
      </c>
      <c r="C30" s="27">
        <v>17</v>
      </c>
      <c r="D30" s="27">
        <v>19</v>
      </c>
      <c r="E30" s="27">
        <v>17</v>
      </c>
      <c r="F30" s="27">
        <v>14</v>
      </c>
      <c r="G30" s="27">
        <v>15</v>
      </c>
      <c r="H30" s="27">
        <v>75</v>
      </c>
      <c r="I30" s="27">
        <v>25.5</v>
      </c>
      <c r="J30" s="27">
        <v>20</v>
      </c>
      <c r="K30" s="27">
        <v>25</v>
      </c>
      <c r="L30" s="27">
        <v>0</v>
      </c>
      <c r="M30" s="27">
        <v>0</v>
      </c>
      <c r="N30" s="27">
        <v>0</v>
      </c>
      <c r="O30" s="27">
        <v>0</v>
      </c>
      <c r="P30" s="27" t="s">
        <v>118</v>
      </c>
      <c r="Q30" s="27">
        <v>0</v>
      </c>
      <c r="R30" s="27">
        <v>0</v>
      </c>
      <c r="S30" s="27">
        <v>16</v>
      </c>
      <c r="T30" s="27">
        <v>105</v>
      </c>
      <c r="U30" s="27">
        <v>23</v>
      </c>
      <c r="V30" s="27" t="s">
        <v>116</v>
      </c>
      <c r="W30" s="27">
        <v>38</v>
      </c>
      <c r="X30" s="27">
        <v>28</v>
      </c>
      <c r="Y30" s="27" t="s">
        <v>63</v>
      </c>
      <c r="Z30" s="27" t="s">
        <v>156</v>
      </c>
    </row>
    <row r="31" spans="1:26" ht="12.75">
      <c r="A31" s="34" t="s">
        <v>21</v>
      </c>
      <c r="B31" s="27">
        <v>0</v>
      </c>
      <c r="C31" s="27">
        <v>0</v>
      </c>
      <c r="D31" s="27">
        <v>0</v>
      </c>
      <c r="E31" s="27">
        <v>0</v>
      </c>
      <c r="F31" s="27" t="s">
        <v>118</v>
      </c>
      <c r="G31" s="27">
        <v>0</v>
      </c>
      <c r="H31" s="27">
        <v>0</v>
      </c>
      <c r="I31" s="27">
        <v>0</v>
      </c>
      <c r="J31" s="27">
        <v>0</v>
      </c>
      <c r="K31" s="27" t="s">
        <v>118</v>
      </c>
      <c r="L31" s="27">
        <v>10</v>
      </c>
      <c r="M31" s="27">
        <v>12</v>
      </c>
      <c r="N31" s="27">
        <v>13.5</v>
      </c>
      <c r="O31" s="27">
        <v>13.17</v>
      </c>
      <c r="P31" s="27">
        <v>10.39</v>
      </c>
      <c r="Q31" s="27">
        <v>0</v>
      </c>
      <c r="R31" s="27">
        <v>0</v>
      </c>
      <c r="S31" s="27">
        <v>0</v>
      </c>
      <c r="T31" s="27">
        <v>0</v>
      </c>
      <c r="U31" s="27" t="s">
        <v>118</v>
      </c>
      <c r="V31" s="27">
        <v>12</v>
      </c>
      <c r="W31" s="27">
        <v>3</v>
      </c>
      <c r="X31" s="27">
        <v>25</v>
      </c>
      <c r="Y31" s="27">
        <v>25</v>
      </c>
      <c r="Z31" s="27">
        <v>25</v>
      </c>
    </row>
    <row r="32" spans="1:26" ht="12.75">
      <c r="A32" s="34" t="s">
        <v>105</v>
      </c>
      <c r="B32" s="17" t="s">
        <v>118</v>
      </c>
      <c r="C32" s="17" t="s">
        <v>118</v>
      </c>
      <c r="D32" s="17" t="s">
        <v>118</v>
      </c>
      <c r="E32" s="17">
        <v>36</v>
      </c>
      <c r="F32" s="17">
        <v>44</v>
      </c>
      <c r="G32" s="17" t="s">
        <v>118</v>
      </c>
      <c r="H32" s="17" t="s">
        <v>118</v>
      </c>
      <c r="I32" s="17" t="s">
        <v>118</v>
      </c>
      <c r="J32" s="17">
        <v>0</v>
      </c>
      <c r="K32" s="17">
        <v>0</v>
      </c>
      <c r="L32" s="17">
        <v>52</v>
      </c>
      <c r="M32" s="17">
        <v>43</v>
      </c>
      <c r="N32" s="17">
        <v>40</v>
      </c>
      <c r="O32" s="17">
        <v>0</v>
      </c>
      <c r="P32" s="17">
        <v>0</v>
      </c>
      <c r="Q32" s="17">
        <v>0</v>
      </c>
      <c r="R32" s="17">
        <v>0</v>
      </c>
      <c r="S32" s="17">
        <v>0</v>
      </c>
      <c r="T32" s="17">
        <v>0</v>
      </c>
      <c r="U32" s="17">
        <v>0</v>
      </c>
      <c r="V32" s="17">
        <v>34</v>
      </c>
      <c r="W32" s="17">
        <v>0</v>
      </c>
      <c r="X32" s="17">
        <v>17</v>
      </c>
      <c r="Y32" s="17">
        <v>59</v>
      </c>
      <c r="Z32" s="17">
        <v>203</v>
      </c>
    </row>
    <row r="33" spans="1:26" ht="12.75">
      <c r="A33" s="34" t="s">
        <v>23</v>
      </c>
      <c r="B33" s="27">
        <v>8</v>
      </c>
      <c r="C33" s="27">
        <v>8</v>
      </c>
      <c r="D33" s="27">
        <v>7</v>
      </c>
      <c r="E33" s="27">
        <v>0</v>
      </c>
      <c r="F33" s="27">
        <v>0</v>
      </c>
      <c r="G33" s="27">
        <v>18</v>
      </c>
      <c r="H33" s="27">
        <v>17</v>
      </c>
      <c r="I33" s="27">
        <v>16.5</v>
      </c>
      <c r="J33" s="27">
        <v>10.5</v>
      </c>
      <c r="K33" s="27" t="s">
        <v>118</v>
      </c>
      <c r="L33" s="27">
        <v>0</v>
      </c>
      <c r="M33" s="27">
        <v>0</v>
      </c>
      <c r="N33" s="27">
        <v>0</v>
      </c>
      <c r="O33" s="27">
        <v>0</v>
      </c>
      <c r="P33" s="27">
        <v>13</v>
      </c>
      <c r="Q33" s="27">
        <v>15</v>
      </c>
      <c r="R33" s="27">
        <v>8</v>
      </c>
      <c r="S33" s="27">
        <v>0</v>
      </c>
      <c r="T33" s="27">
        <v>1</v>
      </c>
      <c r="U33" s="27">
        <v>4</v>
      </c>
      <c r="V33" s="27">
        <v>6</v>
      </c>
      <c r="W33" s="27">
        <v>6</v>
      </c>
      <c r="X33" s="27">
        <v>23</v>
      </c>
      <c r="Y33" s="27">
        <v>15</v>
      </c>
      <c r="Z33" s="27">
        <v>17</v>
      </c>
    </row>
    <row r="34" spans="1:26" ht="12.75">
      <c r="A34" s="34" t="s">
        <v>24</v>
      </c>
      <c r="B34" s="27">
        <v>0</v>
      </c>
      <c r="C34" s="27">
        <v>0</v>
      </c>
      <c r="D34" s="27">
        <v>0</v>
      </c>
      <c r="E34" s="27">
        <v>0</v>
      </c>
      <c r="F34" s="27" t="s">
        <v>118</v>
      </c>
      <c r="G34" s="27">
        <v>0</v>
      </c>
      <c r="H34" s="27">
        <v>0</v>
      </c>
      <c r="I34" s="27">
        <v>0</v>
      </c>
      <c r="J34" s="27">
        <v>0</v>
      </c>
      <c r="K34" s="27" t="s">
        <v>118</v>
      </c>
      <c r="L34" s="27">
        <v>12</v>
      </c>
      <c r="M34" s="27">
        <v>8</v>
      </c>
      <c r="N34" s="27">
        <v>3</v>
      </c>
      <c r="O34" s="27">
        <v>2</v>
      </c>
      <c r="P34" s="27">
        <v>2</v>
      </c>
      <c r="Q34" s="27">
        <v>9</v>
      </c>
      <c r="R34" s="27">
        <v>0</v>
      </c>
      <c r="S34" s="27">
        <v>0</v>
      </c>
      <c r="T34" s="27">
        <v>1</v>
      </c>
      <c r="U34" s="27">
        <v>0</v>
      </c>
      <c r="V34" s="27">
        <v>10</v>
      </c>
      <c r="W34" s="27">
        <v>8</v>
      </c>
      <c r="X34" s="27">
        <v>0</v>
      </c>
      <c r="Y34" s="27">
        <v>0</v>
      </c>
      <c r="Z34" s="27" t="s">
        <v>118</v>
      </c>
    </row>
    <row r="35" spans="1:26" ht="12.75">
      <c r="A35" s="34" t="s">
        <v>106</v>
      </c>
      <c r="B35" s="17">
        <v>7</v>
      </c>
      <c r="C35" s="17">
        <v>10</v>
      </c>
      <c r="D35" s="17">
        <v>11</v>
      </c>
      <c r="E35" s="17">
        <v>9</v>
      </c>
      <c r="F35" s="17">
        <v>16</v>
      </c>
      <c r="G35" s="17">
        <v>151</v>
      </c>
      <c r="H35" s="17">
        <v>141</v>
      </c>
      <c r="I35" s="17">
        <v>127</v>
      </c>
      <c r="J35" s="17">
        <v>82</v>
      </c>
      <c r="K35" s="17">
        <v>137</v>
      </c>
      <c r="L35" s="27">
        <v>0</v>
      </c>
      <c r="M35" s="27">
        <v>0</v>
      </c>
      <c r="N35" s="27">
        <v>0</v>
      </c>
      <c r="O35" s="27">
        <v>0</v>
      </c>
      <c r="P35" s="17" t="s">
        <v>118</v>
      </c>
      <c r="Q35" s="17">
        <v>0</v>
      </c>
      <c r="R35" s="17">
        <v>0</v>
      </c>
      <c r="S35" s="17">
        <v>0</v>
      </c>
      <c r="T35" s="17">
        <v>0</v>
      </c>
      <c r="U35" s="17">
        <v>5</v>
      </c>
      <c r="V35" s="17" t="s">
        <v>121</v>
      </c>
      <c r="W35" s="17" t="s">
        <v>122</v>
      </c>
      <c r="X35" s="36" t="s">
        <v>123</v>
      </c>
      <c r="Y35" s="17" t="s">
        <v>124</v>
      </c>
      <c r="Z35" s="17" t="s">
        <v>161</v>
      </c>
    </row>
    <row r="36" spans="1:26" ht="12.75">
      <c r="A36" s="34" t="s">
        <v>25</v>
      </c>
      <c r="B36" s="27">
        <v>24</v>
      </c>
      <c r="C36" s="27">
        <v>16</v>
      </c>
      <c r="D36" s="27" t="s">
        <v>64</v>
      </c>
      <c r="E36" s="27">
        <v>13</v>
      </c>
      <c r="F36" s="27">
        <v>18</v>
      </c>
      <c r="G36" s="27">
        <v>76</v>
      </c>
      <c r="H36" s="27">
        <v>97</v>
      </c>
      <c r="I36" s="27">
        <v>42</v>
      </c>
      <c r="J36" s="27">
        <v>62</v>
      </c>
      <c r="K36" s="27">
        <v>48</v>
      </c>
      <c r="L36" s="27">
        <v>0</v>
      </c>
      <c r="M36" s="27">
        <v>0</v>
      </c>
      <c r="N36" s="27">
        <v>0</v>
      </c>
      <c r="O36" s="27">
        <v>0</v>
      </c>
      <c r="P36" s="27" t="s">
        <v>118</v>
      </c>
      <c r="Q36" s="27">
        <v>0</v>
      </c>
      <c r="R36" s="27">
        <v>0</v>
      </c>
      <c r="S36" s="27">
        <v>0</v>
      </c>
      <c r="T36" s="27">
        <v>0</v>
      </c>
      <c r="U36" s="27" t="s">
        <v>118</v>
      </c>
      <c r="V36" s="27" t="s">
        <v>117</v>
      </c>
      <c r="W36" s="27">
        <v>0</v>
      </c>
      <c r="X36" s="27">
        <v>50</v>
      </c>
      <c r="Y36" s="27" t="s">
        <v>65</v>
      </c>
      <c r="Z36" s="27" t="s">
        <v>165</v>
      </c>
    </row>
    <row r="37" spans="1:26" ht="12.75">
      <c r="A37" s="34" t="s">
        <v>108</v>
      </c>
      <c r="B37" s="27">
        <v>14</v>
      </c>
      <c r="C37" s="27">
        <v>11</v>
      </c>
      <c r="D37" s="27" t="s">
        <v>53</v>
      </c>
      <c r="E37" s="27" t="s">
        <v>54</v>
      </c>
      <c r="F37" s="27" t="s">
        <v>131</v>
      </c>
      <c r="G37" s="27">
        <v>22</v>
      </c>
      <c r="H37" s="27">
        <v>40</v>
      </c>
      <c r="I37" s="27" t="s">
        <v>55</v>
      </c>
      <c r="J37" s="27" t="s">
        <v>56</v>
      </c>
      <c r="K37" s="27" t="s">
        <v>138</v>
      </c>
      <c r="L37" s="27">
        <v>0</v>
      </c>
      <c r="M37" s="27">
        <v>0</v>
      </c>
      <c r="N37" s="27">
        <v>0</v>
      </c>
      <c r="O37" s="27">
        <v>0</v>
      </c>
      <c r="P37" s="27"/>
      <c r="Q37" s="27">
        <v>20</v>
      </c>
      <c r="R37" s="27">
        <v>15</v>
      </c>
      <c r="S37" s="27">
        <v>8</v>
      </c>
      <c r="T37" s="27">
        <v>3</v>
      </c>
      <c r="U37" s="27" t="s">
        <v>147</v>
      </c>
      <c r="V37" s="27">
        <v>21</v>
      </c>
      <c r="W37" s="27">
        <v>91</v>
      </c>
      <c r="X37" s="27" t="s">
        <v>57</v>
      </c>
      <c r="Y37" s="27" t="s">
        <v>58</v>
      </c>
      <c r="Z37" s="27" t="s">
        <v>157</v>
      </c>
    </row>
    <row r="38" spans="1:26" ht="12.75">
      <c r="A38" s="34" t="s">
        <v>107</v>
      </c>
      <c r="B38" s="27">
        <v>0</v>
      </c>
      <c r="C38" s="27">
        <v>0</v>
      </c>
      <c r="D38" s="27">
        <v>0</v>
      </c>
      <c r="E38" s="27">
        <v>0</v>
      </c>
      <c r="F38" s="27" t="s">
        <v>118</v>
      </c>
      <c r="G38" s="27">
        <v>10</v>
      </c>
      <c r="H38" s="27">
        <v>12</v>
      </c>
      <c r="I38" s="27">
        <v>25</v>
      </c>
      <c r="J38" s="27">
        <v>12.5</v>
      </c>
      <c r="K38" s="27" t="s">
        <v>139</v>
      </c>
      <c r="L38" s="27">
        <v>0</v>
      </c>
      <c r="M38" s="27">
        <v>0</v>
      </c>
      <c r="N38" s="27">
        <v>0</v>
      </c>
      <c r="O38" s="27">
        <v>0</v>
      </c>
      <c r="P38" s="27">
        <v>0</v>
      </c>
      <c r="Q38" s="27">
        <v>3</v>
      </c>
      <c r="R38" s="27">
        <v>2</v>
      </c>
      <c r="S38" s="27">
        <v>2</v>
      </c>
      <c r="T38" s="27">
        <v>2.5</v>
      </c>
      <c r="U38" s="27" t="s">
        <v>148</v>
      </c>
      <c r="V38" s="27">
        <v>12</v>
      </c>
      <c r="W38" s="27">
        <v>12</v>
      </c>
      <c r="X38" s="27">
        <v>15</v>
      </c>
      <c r="Y38" s="27">
        <v>14.5</v>
      </c>
      <c r="Z38" s="29" t="s">
        <v>158</v>
      </c>
    </row>
    <row r="40" spans="2:5" ht="12.75">
      <c r="B40" t="s">
        <v>66</v>
      </c>
      <c r="E40" s="38" t="s">
        <v>178</v>
      </c>
    </row>
    <row r="41" spans="2:21" ht="11.25" customHeight="1">
      <c r="B41">
        <v>1998</v>
      </c>
      <c r="E41" s="57" t="s">
        <v>164</v>
      </c>
      <c r="F41" s="57"/>
      <c r="G41" s="57"/>
      <c r="H41" s="57"/>
      <c r="I41" s="57"/>
      <c r="J41" s="57"/>
      <c r="K41" s="57"/>
      <c r="L41" s="57"/>
      <c r="M41" s="57"/>
      <c r="N41" s="57"/>
      <c r="O41" s="57"/>
      <c r="P41" s="57"/>
      <c r="Q41" s="57"/>
      <c r="R41" s="57"/>
      <c r="S41" s="57"/>
      <c r="T41" s="57"/>
      <c r="U41" s="57"/>
    </row>
    <row r="42" spans="2:21" ht="12.75" customHeight="1">
      <c r="B42" s="19">
        <v>1999</v>
      </c>
      <c r="C42" s="19"/>
      <c r="D42" s="19"/>
      <c r="E42" s="57" t="s">
        <v>89</v>
      </c>
      <c r="F42" s="57"/>
      <c r="G42" s="57"/>
      <c r="H42" s="57"/>
      <c r="I42" s="57"/>
      <c r="J42" s="57"/>
      <c r="K42" s="57"/>
      <c r="L42" s="57"/>
      <c r="M42" s="57"/>
      <c r="N42" s="57"/>
      <c r="O42" s="57"/>
      <c r="P42" s="57"/>
      <c r="Q42" s="57"/>
      <c r="R42" s="57"/>
      <c r="S42" s="57"/>
      <c r="T42" s="57"/>
      <c r="U42" s="57"/>
    </row>
    <row r="43" spans="2:21" ht="12.75" customHeight="1">
      <c r="B43" s="18"/>
      <c r="C43" s="18"/>
      <c r="D43" s="18"/>
      <c r="E43" s="57" t="s">
        <v>172</v>
      </c>
      <c r="F43" s="57"/>
      <c r="G43" s="57"/>
      <c r="H43" s="57"/>
      <c r="I43" s="57"/>
      <c r="J43" s="57"/>
      <c r="K43" s="57"/>
      <c r="L43" s="57"/>
      <c r="M43" s="57"/>
      <c r="N43" s="57"/>
      <c r="O43" s="57"/>
      <c r="P43" s="57"/>
      <c r="Q43" s="57"/>
      <c r="R43" s="57"/>
      <c r="S43" s="57"/>
      <c r="T43" s="57"/>
      <c r="U43" s="57"/>
    </row>
    <row r="44" spans="2:21" ht="12.75" customHeight="1">
      <c r="B44" s="18"/>
      <c r="C44" s="18"/>
      <c r="D44" s="18"/>
      <c r="E44" s="57" t="s">
        <v>70</v>
      </c>
      <c r="F44" s="57"/>
      <c r="G44" s="57"/>
      <c r="H44" s="57"/>
      <c r="I44" s="57"/>
      <c r="J44" s="57"/>
      <c r="K44" s="57"/>
      <c r="L44" s="57"/>
      <c r="M44" s="57"/>
      <c r="N44" s="57"/>
      <c r="O44" s="57"/>
      <c r="P44" s="57"/>
      <c r="Q44" s="57"/>
      <c r="R44" s="57"/>
      <c r="S44" s="57"/>
      <c r="T44" s="57"/>
      <c r="U44" s="57"/>
    </row>
    <row r="45" spans="2:18" ht="12.75">
      <c r="B45" s="18"/>
      <c r="C45" s="18"/>
      <c r="D45" s="18"/>
      <c r="E45" s="57" t="s">
        <v>71</v>
      </c>
      <c r="F45" s="57"/>
      <c r="G45" s="57"/>
      <c r="H45" s="57"/>
      <c r="I45" s="57"/>
      <c r="J45" s="57"/>
      <c r="K45" s="57"/>
      <c r="L45" s="57"/>
      <c r="M45" s="57"/>
      <c r="N45" s="57"/>
      <c r="O45" s="57"/>
      <c r="P45" s="57"/>
      <c r="Q45" s="57"/>
      <c r="R45" s="25"/>
    </row>
    <row r="46" spans="2:21" ht="12.75" customHeight="1">
      <c r="B46" s="18"/>
      <c r="C46" s="18"/>
      <c r="D46" s="18"/>
      <c r="E46" s="57" t="s">
        <v>72</v>
      </c>
      <c r="F46" s="57"/>
      <c r="G46" s="57"/>
      <c r="H46" s="57"/>
      <c r="I46" s="57"/>
      <c r="J46" s="57"/>
      <c r="K46" s="57"/>
      <c r="L46" s="57"/>
      <c r="M46" s="57"/>
      <c r="N46" s="57"/>
      <c r="O46" s="57"/>
      <c r="P46" s="57"/>
      <c r="Q46" s="57"/>
      <c r="R46" s="57"/>
      <c r="S46" s="57"/>
      <c r="T46" s="57"/>
      <c r="U46" s="57"/>
    </row>
    <row r="47" spans="2:18" ht="12.75" customHeight="1">
      <c r="B47" s="18"/>
      <c r="C47" s="18"/>
      <c r="D47" s="18"/>
      <c r="E47" s="57" t="s">
        <v>73</v>
      </c>
      <c r="F47" s="57"/>
      <c r="G47" s="57"/>
      <c r="H47" s="57"/>
      <c r="I47" s="57"/>
      <c r="J47" s="57"/>
      <c r="K47" s="57"/>
      <c r="L47" s="57"/>
      <c r="M47" s="57"/>
      <c r="N47" s="57"/>
      <c r="O47" s="57"/>
      <c r="P47" s="57"/>
      <c r="Q47" s="57"/>
      <c r="R47" s="25"/>
    </row>
    <row r="48" spans="2:21" ht="12.75" customHeight="1">
      <c r="B48" s="18"/>
      <c r="C48" s="18"/>
      <c r="D48" s="18"/>
      <c r="E48" s="61" t="s">
        <v>74</v>
      </c>
      <c r="F48" s="61"/>
      <c r="G48" s="61"/>
      <c r="H48" s="61"/>
      <c r="I48" s="61"/>
      <c r="J48" s="61"/>
      <c r="K48" s="61"/>
      <c r="L48" s="61"/>
      <c r="M48" s="61"/>
      <c r="N48" s="61"/>
      <c r="O48" s="61"/>
      <c r="P48" s="61"/>
      <c r="Q48" s="61"/>
      <c r="R48" s="61"/>
      <c r="S48" s="61"/>
      <c r="T48" s="61"/>
      <c r="U48" s="61"/>
    </row>
    <row r="49" spans="2:21" ht="12.75" customHeight="1">
      <c r="B49" s="18"/>
      <c r="C49" s="18"/>
      <c r="D49" s="18"/>
      <c r="E49" s="57" t="s">
        <v>75</v>
      </c>
      <c r="F49" s="57"/>
      <c r="G49" s="57"/>
      <c r="H49" s="57"/>
      <c r="I49" s="57"/>
      <c r="J49" s="57"/>
      <c r="K49" s="57"/>
      <c r="L49" s="57"/>
      <c r="M49" s="57"/>
      <c r="N49" s="57"/>
      <c r="O49" s="57"/>
      <c r="P49" s="57"/>
      <c r="Q49" s="57"/>
      <c r="R49" s="57"/>
      <c r="S49" s="57"/>
      <c r="T49" s="57"/>
      <c r="U49" s="57"/>
    </row>
    <row r="50" spans="2:21" ht="12.75" customHeight="1">
      <c r="B50" s="18"/>
      <c r="C50" s="18"/>
      <c r="D50" s="18"/>
      <c r="E50" s="57" t="s">
        <v>173</v>
      </c>
      <c r="F50" s="57"/>
      <c r="G50" s="57"/>
      <c r="H50" s="57"/>
      <c r="I50" s="57"/>
      <c r="J50" s="57"/>
      <c r="K50" s="57"/>
      <c r="L50" s="57"/>
      <c r="M50" s="57"/>
      <c r="N50" s="57"/>
      <c r="O50" s="57"/>
      <c r="P50" s="57"/>
      <c r="Q50" s="57"/>
      <c r="R50" s="57"/>
      <c r="S50" s="57"/>
      <c r="T50" s="57"/>
      <c r="U50" s="57"/>
    </row>
    <row r="51" spans="2:18" ht="12.75">
      <c r="B51" s="18"/>
      <c r="C51" s="18"/>
      <c r="D51" s="18"/>
      <c r="E51" s="57" t="s">
        <v>76</v>
      </c>
      <c r="F51" s="57"/>
      <c r="G51" s="57"/>
      <c r="H51" s="57"/>
      <c r="I51" s="57"/>
      <c r="J51" s="57"/>
      <c r="K51" s="57"/>
      <c r="L51" s="57"/>
      <c r="M51" s="57"/>
      <c r="N51" s="57"/>
      <c r="O51" s="57"/>
      <c r="P51" s="57"/>
      <c r="Q51" s="57"/>
      <c r="R51" s="25"/>
    </row>
    <row r="52" spans="2:18" ht="12.75">
      <c r="B52" s="18"/>
      <c r="C52" s="18"/>
      <c r="D52" s="18"/>
      <c r="E52" s="57" t="s">
        <v>77</v>
      </c>
      <c r="F52" s="57"/>
      <c r="G52" s="57"/>
      <c r="H52" s="57"/>
      <c r="I52" s="57"/>
      <c r="J52" s="57"/>
      <c r="K52" s="57"/>
      <c r="L52" s="57"/>
      <c r="M52" s="57"/>
      <c r="N52" s="57"/>
      <c r="O52" s="57"/>
      <c r="P52" s="57"/>
      <c r="Q52" s="57"/>
      <c r="R52" s="25"/>
    </row>
    <row r="53" spans="5:18" ht="12.75" customHeight="1">
      <c r="E53" s="60" t="s">
        <v>90</v>
      </c>
      <c r="F53" s="60"/>
      <c r="G53" s="60"/>
      <c r="H53" s="60"/>
      <c r="I53" s="60"/>
      <c r="J53" s="60"/>
      <c r="K53" s="60"/>
      <c r="L53" s="60"/>
      <c r="M53" s="60"/>
      <c r="N53" s="60"/>
      <c r="O53" s="60"/>
      <c r="P53" s="60"/>
      <c r="Q53" s="60"/>
      <c r="R53" s="23"/>
    </row>
    <row r="54" spans="2:18" ht="12.75" customHeight="1">
      <c r="B54">
        <v>2000</v>
      </c>
      <c r="E54" s="57" t="s">
        <v>79</v>
      </c>
      <c r="F54" s="57"/>
      <c r="G54" s="57"/>
      <c r="H54" s="57"/>
      <c r="I54" s="57"/>
      <c r="J54" s="57"/>
      <c r="K54" s="57"/>
      <c r="L54" s="57"/>
      <c r="M54" s="57"/>
      <c r="N54" s="57"/>
      <c r="O54" s="57"/>
      <c r="P54" s="57"/>
      <c r="Q54" s="57"/>
      <c r="R54" s="25"/>
    </row>
    <row r="55" spans="5:18" ht="12.75">
      <c r="E55" s="59" t="s">
        <v>90</v>
      </c>
      <c r="F55" s="59"/>
      <c r="G55" s="59"/>
      <c r="H55" s="59"/>
      <c r="I55" s="59"/>
      <c r="J55" s="59"/>
      <c r="K55" s="59"/>
      <c r="L55" s="59"/>
      <c r="M55" s="59"/>
      <c r="N55" s="59"/>
      <c r="O55" s="59"/>
      <c r="P55" s="59"/>
      <c r="Q55" s="59"/>
      <c r="R55" s="24"/>
    </row>
    <row r="56" spans="2:18" ht="12.75">
      <c r="B56">
        <v>2001</v>
      </c>
      <c r="E56" s="62" t="s">
        <v>91</v>
      </c>
      <c r="F56" s="62"/>
      <c r="G56" s="62"/>
      <c r="H56" s="62"/>
      <c r="I56" s="62"/>
      <c r="J56" s="62"/>
      <c r="K56" s="62"/>
      <c r="L56" s="62"/>
      <c r="M56" s="62"/>
      <c r="N56" s="62"/>
      <c r="O56" s="62"/>
      <c r="P56" s="62"/>
      <c r="Q56" s="62"/>
      <c r="R56" s="22"/>
    </row>
    <row r="57" spans="5:18" ht="12.75">
      <c r="E57" s="56" t="s">
        <v>163</v>
      </c>
      <c r="F57" s="56"/>
      <c r="G57" s="56"/>
      <c r="H57" s="56"/>
      <c r="I57" s="56"/>
      <c r="J57" s="56"/>
      <c r="K57" s="56"/>
      <c r="L57" s="56"/>
      <c r="M57" s="56"/>
      <c r="N57" s="56"/>
      <c r="O57" s="56"/>
      <c r="P57" s="56"/>
      <c r="Q57" s="56"/>
      <c r="R57" s="22"/>
    </row>
    <row r="58" spans="5:18" ht="12.75">
      <c r="E58" s="62" t="s">
        <v>82</v>
      </c>
      <c r="F58" s="62"/>
      <c r="G58" s="62"/>
      <c r="H58" s="62"/>
      <c r="I58" s="62"/>
      <c r="J58" s="62"/>
      <c r="K58" s="62"/>
      <c r="L58" s="62"/>
      <c r="M58" s="62"/>
      <c r="N58" s="62"/>
      <c r="O58" s="62"/>
      <c r="P58" s="62"/>
      <c r="Q58" s="62"/>
      <c r="R58" s="22"/>
    </row>
    <row r="59" spans="5:21" ht="12.75" customHeight="1">
      <c r="E59" s="60" t="s">
        <v>92</v>
      </c>
      <c r="F59" s="60"/>
      <c r="G59" s="60"/>
      <c r="H59" s="60"/>
      <c r="I59" s="60"/>
      <c r="J59" s="60"/>
      <c r="K59" s="60"/>
      <c r="L59" s="60"/>
      <c r="M59" s="60"/>
      <c r="N59" s="60"/>
      <c r="O59" s="60"/>
      <c r="P59" s="60"/>
      <c r="Q59" s="60"/>
      <c r="R59" s="60"/>
      <c r="S59" s="60"/>
      <c r="T59" s="60"/>
      <c r="U59" s="60"/>
    </row>
    <row r="60" spans="5:18" ht="12.75">
      <c r="E60" s="56" t="s">
        <v>83</v>
      </c>
      <c r="F60" s="56"/>
      <c r="G60" s="56"/>
      <c r="H60" s="56"/>
      <c r="I60" s="56"/>
      <c r="J60" s="56"/>
      <c r="K60" s="56"/>
      <c r="L60" s="56"/>
      <c r="M60" s="56"/>
      <c r="N60" s="56"/>
      <c r="O60" s="56"/>
      <c r="P60" s="56"/>
      <c r="Q60" s="56"/>
      <c r="R60" s="22"/>
    </row>
    <row r="61" spans="5:21" ht="12.75" customHeight="1">
      <c r="E61" s="56" t="s">
        <v>174</v>
      </c>
      <c r="F61" s="56"/>
      <c r="G61" s="56"/>
      <c r="H61" s="56"/>
      <c r="I61" s="56"/>
      <c r="J61" s="56"/>
      <c r="K61" s="56"/>
      <c r="L61" s="56"/>
      <c r="M61" s="56"/>
      <c r="N61" s="56"/>
      <c r="O61" s="56"/>
      <c r="P61" s="56"/>
      <c r="Q61" s="56"/>
      <c r="R61" s="56"/>
      <c r="S61" s="56"/>
      <c r="T61" s="56"/>
      <c r="U61" s="56"/>
    </row>
    <row r="62" spans="5:21" ht="12.75" customHeight="1">
      <c r="E62" s="56" t="s">
        <v>175</v>
      </c>
      <c r="F62" s="56"/>
      <c r="G62" s="56"/>
      <c r="H62" s="56"/>
      <c r="I62" s="56"/>
      <c r="J62" s="56"/>
      <c r="K62" s="56"/>
      <c r="L62" s="56"/>
      <c r="M62" s="22"/>
      <c r="N62" s="22"/>
      <c r="O62" s="22"/>
      <c r="P62" s="22"/>
      <c r="Q62" s="22"/>
      <c r="R62" s="22"/>
      <c r="S62" s="22"/>
      <c r="T62" s="22"/>
      <c r="U62" s="22"/>
    </row>
    <row r="63" spans="5:21" ht="12.75" customHeight="1">
      <c r="E63" s="56" t="s">
        <v>93</v>
      </c>
      <c r="F63" s="56"/>
      <c r="G63" s="56"/>
      <c r="H63" s="56"/>
      <c r="I63" s="56"/>
      <c r="J63" s="56"/>
      <c r="K63" s="56"/>
      <c r="L63" s="56"/>
      <c r="M63" s="56"/>
      <c r="N63" s="56"/>
      <c r="O63" s="56"/>
      <c r="P63" s="56"/>
      <c r="Q63" s="56"/>
      <c r="R63" s="56"/>
      <c r="S63" s="56"/>
      <c r="T63" s="56"/>
      <c r="U63" s="56"/>
    </row>
    <row r="64" spans="5:21" ht="12.75" customHeight="1">
      <c r="E64" s="56" t="s">
        <v>84</v>
      </c>
      <c r="F64" s="56"/>
      <c r="G64" s="56"/>
      <c r="H64" s="56"/>
      <c r="I64" s="56"/>
      <c r="J64" s="56"/>
      <c r="K64" s="56"/>
      <c r="L64" s="56"/>
      <c r="M64" s="56"/>
      <c r="N64" s="56"/>
      <c r="O64" s="56"/>
      <c r="P64" s="56"/>
      <c r="Q64" s="56"/>
      <c r="R64" s="56"/>
      <c r="S64" s="56"/>
      <c r="T64" s="56"/>
      <c r="U64" s="56"/>
    </row>
    <row r="65" spans="5:18" ht="12.75">
      <c r="E65" s="56" t="s">
        <v>85</v>
      </c>
      <c r="F65" s="56"/>
      <c r="G65" s="56"/>
      <c r="H65" s="56"/>
      <c r="I65" s="56"/>
      <c r="J65" s="56"/>
      <c r="K65" s="56"/>
      <c r="L65" s="56"/>
      <c r="M65" s="56"/>
      <c r="N65" s="56"/>
      <c r="O65" s="56"/>
      <c r="P65" s="56"/>
      <c r="Q65" s="56"/>
      <c r="R65" s="22"/>
    </row>
    <row r="66" spans="5:18" ht="12.75">
      <c r="E66" s="56" t="s">
        <v>94</v>
      </c>
      <c r="F66" s="56"/>
      <c r="G66" s="56"/>
      <c r="H66" s="56"/>
      <c r="I66" s="56"/>
      <c r="J66" s="56"/>
      <c r="K66" s="56"/>
      <c r="L66" s="56"/>
      <c r="M66" s="56"/>
      <c r="N66" s="56"/>
      <c r="O66" s="56"/>
      <c r="P66" s="56"/>
      <c r="Q66" s="56"/>
      <c r="R66" s="22"/>
    </row>
    <row r="67" spans="5:18" ht="12.75">
      <c r="E67" s="56" t="s">
        <v>86</v>
      </c>
      <c r="F67" s="56"/>
      <c r="G67" s="56"/>
      <c r="H67" s="56"/>
      <c r="I67" s="56"/>
      <c r="J67" s="56"/>
      <c r="K67" s="56"/>
      <c r="L67" s="56"/>
      <c r="M67" s="56"/>
      <c r="N67" s="56"/>
      <c r="O67" s="56"/>
      <c r="P67" s="56"/>
      <c r="Q67" s="56"/>
      <c r="R67" s="22"/>
    </row>
    <row r="68" spans="5:18" ht="12.75">
      <c r="E68" s="63" t="s">
        <v>95</v>
      </c>
      <c r="F68" s="63"/>
      <c r="G68" s="63"/>
      <c r="H68" s="63"/>
      <c r="I68" s="63"/>
      <c r="J68" s="63"/>
      <c r="K68" s="63"/>
      <c r="L68" s="63"/>
      <c r="M68" s="63"/>
      <c r="N68" s="63"/>
      <c r="O68" s="63"/>
      <c r="P68" s="63"/>
      <c r="Q68" s="63"/>
      <c r="R68" s="21"/>
    </row>
    <row r="69" spans="2:18" ht="12.75">
      <c r="B69">
        <v>2002</v>
      </c>
      <c r="E69" s="56" t="s">
        <v>162</v>
      </c>
      <c r="F69" s="56"/>
      <c r="G69" s="56"/>
      <c r="H69" s="56"/>
      <c r="I69" s="56"/>
      <c r="J69" s="56"/>
      <c r="K69" s="56"/>
      <c r="L69" s="56"/>
      <c r="M69" s="56"/>
      <c r="N69" s="56"/>
      <c r="O69" s="56"/>
      <c r="P69" s="56"/>
      <c r="Q69" s="56"/>
      <c r="R69" s="22"/>
    </row>
    <row r="70" spans="5:14" ht="12.75">
      <c r="E70" s="43" t="s">
        <v>186</v>
      </c>
      <c r="F70" s="43"/>
      <c r="G70" s="43"/>
      <c r="H70" s="43"/>
      <c r="I70" s="43"/>
      <c r="J70" s="43"/>
      <c r="K70" s="43"/>
      <c r="L70" s="43"/>
      <c r="M70" s="43"/>
      <c r="N70" s="43"/>
    </row>
    <row r="71" spans="5:21" ht="12.75" customHeight="1">
      <c r="E71" s="56" t="s">
        <v>176</v>
      </c>
      <c r="F71" s="56"/>
      <c r="G71" s="56"/>
      <c r="H71" s="56"/>
      <c r="I71" s="56"/>
      <c r="J71" s="56"/>
      <c r="K71" s="56"/>
      <c r="L71" s="56"/>
      <c r="M71" s="56"/>
      <c r="N71" s="56"/>
      <c r="O71" s="56"/>
      <c r="P71" s="56"/>
      <c r="Q71" s="56"/>
      <c r="R71" s="56"/>
      <c r="S71" s="56"/>
      <c r="T71" s="56"/>
      <c r="U71" s="56"/>
    </row>
    <row r="72" spans="5:21" ht="12.75" customHeight="1">
      <c r="E72" s="56" t="s">
        <v>187</v>
      </c>
      <c r="F72" s="56"/>
      <c r="G72" s="56"/>
      <c r="H72" s="56"/>
      <c r="I72" s="56"/>
      <c r="J72" s="56"/>
      <c r="K72" s="56"/>
      <c r="L72" s="56"/>
      <c r="M72" s="56"/>
      <c r="N72" s="56"/>
      <c r="O72" s="56"/>
      <c r="P72" s="56"/>
      <c r="Q72" s="56"/>
      <c r="R72" s="56"/>
      <c r="S72" s="56"/>
      <c r="T72" s="56"/>
      <c r="U72" s="56"/>
    </row>
    <row r="73" spans="5:21" ht="12.75" customHeight="1">
      <c r="E73" s="56" t="s">
        <v>188</v>
      </c>
      <c r="F73" s="56"/>
      <c r="G73" s="56"/>
      <c r="H73" s="56"/>
      <c r="I73" s="56"/>
      <c r="J73" s="56"/>
      <c r="K73" s="56"/>
      <c r="L73" s="56"/>
      <c r="M73" s="56"/>
      <c r="N73" s="56"/>
      <c r="O73" s="56"/>
      <c r="P73" s="56"/>
      <c r="Q73" s="56"/>
      <c r="R73" s="56"/>
      <c r="S73" s="56"/>
      <c r="T73" s="56"/>
      <c r="U73" s="56"/>
    </row>
    <row r="74" spans="5:21" ht="12.75" customHeight="1">
      <c r="E74" s="56" t="s">
        <v>189</v>
      </c>
      <c r="F74" s="56"/>
      <c r="G74" s="56"/>
      <c r="H74" s="56"/>
      <c r="I74" s="56"/>
      <c r="J74" s="56"/>
      <c r="K74" s="56"/>
      <c r="L74" s="56"/>
      <c r="M74" s="56"/>
      <c r="N74" s="56"/>
      <c r="O74" s="56"/>
      <c r="P74" s="56"/>
      <c r="Q74" s="56"/>
      <c r="R74" s="56"/>
      <c r="S74" s="56"/>
      <c r="T74" s="56"/>
      <c r="U74" s="56"/>
    </row>
    <row r="75" spans="5:21" ht="12.75" customHeight="1">
      <c r="E75" s="56" t="s">
        <v>190</v>
      </c>
      <c r="F75" s="56"/>
      <c r="G75" s="56"/>
      <c r="H75" s="56"/>
      <c r="I75" s="56"/>
      <c r="J75" s="56"/>
      <c r="K75" s="56"/>
      <c r="L75" s="56"/>
      <c r="M75" s="56"/>
      <c r="N75" s="56"/>
      <c r="O75" s="56"/>
      <c r="P75" s="56"/>
      <c r="Q75" s="56"/>
      <c r="R75" s="56"/>
      <c r="S75" s="56"/>
      <c r="T75" s="56"/>
      <c r="U75" s="56"/>
    </row>
    <row r="76" spans="5:21" ht="12.75" customHeight="1">
      <c r="E76" s="56" t="s">
        <v>191</v>
      </c>
      <c r="F76" s="56"/>
      <c r="G76" s="56"/>
      <c r="H76" s="56"/>
      <c r="I76" s="56"/>
      <c r="J76" s="56"/>
      <c r="K76" s="56"/>
      <c r="L76" s="56"/>
      <c r="M76" s="56"/>
      <c r="N76" s="56"/>
      <c r="O76" s="56"/>
      <c r="P76" s="56"/>
      <c r="Q76" s="56"/>
      <c r="R76" s="56"/>
      <c r="S76" s="56"/>
      <c r="T76" s="56"/>
      <c r="U76" s="56"/>
    </row>
    <row r="77" spans="5:21" ht="12.75" customHeight="1">
      <c r="E77" s="56" t="s">
        <v>192</v>
      </c>
      <c r="F77" s="56"/>
      <c r="G77" s="56"/>
      <c r="H77" s="56"/>
      <c r="I77" s="56"/>
      <c r="J77" s="56"/>
      <c r="K77" s="56"/>
      <c r="L77" s="56"/>
      <c r="M77" s="56"/>
      <c r="N77" s="56"/>
      <c r="O77" s="56"/>
      <c r="P77" s="56"/>
      <c r="Q77" s="56"/>
      <c r="R77" s="56"/>
      <c r="S77" s="56"/>
      <c r="T77" s="56"/>
      <c r="U77" s="56"/>
    </row>
    <row r="78" spans="5:6" ht="12.75">
      <c r="E78" s="38" t="s">
        <v>193</v>
      </c>
      <c r="F78" s="20"/>
    </row>
    <row r="79" ht="12.75">
      <c r="E79" s="20"/>
    </row>
    <row r="82" ht="12.75">
      <c r="E82" s="20"/>
    </row>
    <row r="84" ht="12.75">
      <c r="E84" s="20"/>
    </row>
    <row r="85" ht="12.75">
      <c r="E85" s="20"/>
    </row>
    <row r="86" ht="12.75">
      <c r="E86" s="20"/>
    </row>
    <row r="87" ht="12.75">
      <c r="E87" s="20"/>
    </row>
    <row r="89" ht="12.75">
      <c r="E89" s="20"/>
    </row>
  </sheetData>
  <mergeCells count="47">
    <mergeCell ref="E66:Q66"/>
    <mergeCell ref="E67:Q67"/>
    <mergeCell ref="E68:Q68"/>
    <mergeCell ref="E60:Q60"/>
    <mergeCell ref="E64:U64"/>
    <mergeCell ref="E61:U61"/>
    <mergeCell ref="E62:L62"/>
    <mergeCell ref="E63:U63"/>
    <mergeCell ref="E73:U73"/>
    <mergeCell ref="E56:Q56"/>
    <mergeCell ref="E58:Q58"/>
    <mergeCell ref="E57:Q57"/>
    <mergeCell ref="E59:U59"/>
    <mergeCell ref="E69:Q69"/>
    <mergeCell ref="E70:N70"/>
    <mergeCell ref="E71:U71"/>
    <mergeCell ref="E72:U72"/>
    <mergeCell ref="E65:Q65"/>
    <mergeCell ref="E55:Q55"/>
    <mergeCell ref="E47:Q47"/>
    <mergeCell ref="E51:Q51"/>
    <mergeCell ref="E52:Q52"/>
    <mergeCell ref="E53:Q53"/>
    <mergeCell ref="E54:Q54"/>
    <mergeCell ref="E50:U50"/>
    <mergeCell ref="E48:U48"/>
    <mergeCell ref="E49:U49"/>
    <mergeCell ref="B1:F1"/>
    <mergeCell ref="B2:F2"/>
    <mergeCell ref="G1:K1"/>
    <mergeCell ref="G2:K2"/>
    <mergeCell ref="V1:Z1"/>
    <mergeCell ref="V2:Z2"/>
    <mergeCell ref="L1:P1"/>
    <mergeCell ref="L2:P2"/>
    <mergeCell ref="Q1:U1"/>
    <mergeCell ref="Q2:U2"/>
    <mergeCell ref="E41:U41"/>
    <mergeCell ref="E42:U42"/>
    <mergeCell ref="E44:U44"/>
    <mergeCell ref="E46:U46"/>
    <mergeCell ref="E45:Q45"/>
    <mergeCell ref="E43:U43"/>
    <mergeCell ref="E74:U74"/>
    <mergeCell ref="E75:U75"/>
    <mergeCell ref="E76:U76"/>
    <mergeCell ref="E77:U77"/>
  </mergeCells>
  <printOptions/>
  <pageMargins left="0.75" right="0.75" top="0.75" bottom="0.75" header="0.5" footer="0.5"/>
  <pageSetup horizontalDpi="600" verticalDpi="600" orientation="landscape" scale="64" r:id="rId1"/>
  <headerFooter alignWithMargins="0">
    <oddHeader>&amp;CAgency FOIA Annual Report Data for National Security Archive FOIA Audit (Phase 2)</oddHeader>
    <oddFooter>&amp;CPage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COMPLETE FOIA DATA WITH ED</dc:title>
  <dc:subject>SCHEDULE</dc:subject>
  <dc:creator>GILLLP</dc:creator>
  <cp:keywords/>
  <dc:description/>
  <cp:lastModifiedBy>marial</cp:lastModifiedBy>
  <cp:lastPrinted>2003-10-30T17:03:35Z</cp:lastPrinted>
  <dcterms:created xsi:type="dcterms:W3CDTF">2002-09-13T15:49:01Z</dcterms:created>
  <dcterms:modified xsi:type="dcterms:W3CDTF">2003-11-13T21:43:08Z</dcterms:modified>
  <cp:category/>
  <cp:version/>
  <cp:contentType/>
  <cp:contentStatus/>
</cp:coreProperties>
</file>