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155" windowHeight="10545" activeTab="0"/>
  </bookViews>
  <sheets>
    <sheet name="FY 2008 and 2009 Rel Den Comp" sheetId="1" r:id="rId1"/>
  </sheets>
  <definedNames/>
  <calcPr fullCalcOnLoad="1"/>
</workbook>
</file>

<file path=xl/sharedStrings.xml><?xml version="1.0" encoding="utf-8"?>
<sst xmlns="http://schemas.openxmlformats.org/spreadsheetml/2006/main" count="109" uniqueCount="105">
  <si>
    <t>AGEN.</t>
  </si>
  <si>
    <t>FY2008</t>
  </si>
  <si>
    <t>FY2009</t>
  </si>
  <si>
    <t>FY08-FY09</t>
  </si>
  <si>
    <t>Released in Full</t>
  </si>
  <si>
    <t>Released in Part</t>
  </si>
  <si>
    <t>Denied in Full (based on exemptions)</t>
  </si>
  <si>
    <t>Denied in Full (Not based on exemptions)</t>
  </si>
  <si>
    <t>AID</t>
  </si>
  <si>
    <t>AMC</t>
  </si>
  <si>
    <t>AMT</t>
  </si>
  <si>
    <t>BBG</t>
  </si>
  <si>
    <t xml:space="preserve"> </t>
  </si>
  <si>
    <t>BSD</t>
  </si>
  <si>
    <t>CCR</t>
  </si>
  <si>
    <t>CEQ</t>
  </si>
  <si>
    <t>CFT</t>
  </si>
  <si>
    <t>CIA</t>
  </si>
  <si>
    <t>CNS</t>
  </si>
  <si>
    <t>CPS</t>
  </si>
  <si>
    <t>CSH</t>
  </si>
  <si>
    <t>CSO</t>
  </si>
  <si>
    <t>DHS</t>
  </si>
  <si>
    <t>DNF</t>
  </si>
  <si>
    <t>DNI</t>
  </si>
  <si>
    <t>DOA</t>
  </si>
  <si>
    <t>DOC</t>
  </si>
  <si>
    <t>DOD</t>
  </si>
  <si>
    <t>DOE</t>
  </si>
  <si>
    <t>DOI</t>
  </si>
  <si>
    <t>DOJ</t>
  </si>
  <si>
    <t>DOL</t>
  </si>
  <si>
    <t>DOS</t>
  </si>
  <si>
    <t>DOT</t>
  </si>
  <si>
    <t>DRG</t>
  </si>
  <si>
    <t>EDU</t>
  </si>
  <si>
    <t>EIB</t>
  </si>
  <si>
    <t>EOC</t>
  </si>
  <si>
    <t>EPA</t>
  </si>
  <si>
    <t>FCC</t>
  </si>
  <si>
    <t>FDI</t>
  </si>
  <si>
    <t>FEC</t>
  </si>
  <si>
    <t>FER</t>
  </si>
  <si>
    <t>FHF</t>
  </si>
  <si>
    <t>FIC</t>
  </si>
  <si>
    <t>FLR</t>
  </si>
  <si>
    <t>FMC</t>
  </si>
  <si>
    <t>FMS</t>
  </si>
  <si>
    <t>FOM</t>
  </si>
  <si>
    <t>FRB</t>
  </si>
  <si>
    <t>FTC</t>
  </si>
  <si>
    <t>GSA</t>
  </si>
  <si>
    <t>HEO</t>
  </si>
  <si>
    <t>HHS</t>
  </si>
  <si>
    <t>HUD</t>
  </si>
  <si>
    <t>IAF</t>
  </si>
  <si>
    <t>IBW</t>
  </si>
  <si>
    <t>IML</t>
  </si>
  <si>
    <t>ITC</t>
  </si>
  <si>
    <t>LRB</t>
  </si>
  <si>
    <t>LSC</t>
  </si>
  <si>
    <t>MCC</t>
  </si>
  <si>
    <t>MSH</t>
  </si>
  <si>
    <t>MSP</t>
  </si>
  <si>
    <t>NAR</t>
  </si>
  <si>
    <t>NAS</t>
  </si>
  <si>
    <t>NCP</t>
  </si>
  <si>
    <t>NCU</t>
  </si>
  <si>
    <t>NEA</t>
  </si>
  <si>
    <t>NEH</t>
  </si>
  <si>
    <t>NIG</t>
  </si>
  <si>
    <t>NMB</t>
  </si>
  <si>
    <t>NRC</t>
  </si>
  <si>
    <t>NSF</t>
  </si>
  <si>
    <t>NTB</t>
  </si>
  <si>
    <t>OGE</t>
  </si>
  <si>
    <t>OMB</t>
  </si>
  <si>
    <t>OPI</t>
  </si>
  <si>
    <t>OPM</t>
  </si>
  <si>
    <t>OSC</t>
  </si>
  <si>
    <t>OSH</t>
  </si>
  <si>
    <t>OST</t>
  </si>
  <si>
    <t>OTR</t>
  </si>
  <si>
    <t>PBG</t>
  </si>
  <si>
    <t>PEA</t>
  </si>
  <si>
    <t>PRC</t>
  </si>
  <si>
    <t>RRB</t>
  </si>
  <si>
    <t>SBA</t>
  </si>
  <si>
    <t>SEC</t>
  </si>
  <si>
    <t>SSA</t>
  </si>
  <si>
    <t>SSS</t>
  </si>
  <si>
    <t>STB</t>
  </si>
  <si>
    <t>TDA</t>
  </si>
  <si>
    <t>TRE</t>
  </si>
  <si>
    <t>TVA</t>
  </si>
  <si>
    <t>UCO</t>
  </si>
  <si>
    <t>USP</t>
  </si>
  <si>
    <t>VET</t>
  </si>
  <si>
    <t xml:space="preserve">Percent Change: Released in full </t>
  </si>
  <si>
    <t>Percent Change: Released in Part</t>
  </si>
  <si>
    <t>Percent Change: Denied in Full (based on exemptions)</t>
  </si>
  <si>
    <t>Percent Change: Denied in Full (not based on exemptions)</t>
  </si>
  <si>
    <t>TIB</t>
  </si>
  <si>
    <t xml:space="preserve">Blank cells represent either unavailable data or a denominator of zero. </t>
  </si>
  <si>
    <t>Change in Release in Full, Release in Part, and Deny in Full Determinations (FY 2008–FY 2009)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</si>
</sst>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0" fontId="0" fillId="24" borderId="0" xfId="0" applyFill="1" applyAlignment="1">
      <alignment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80" zoomScaleNormal="80" zoomScalePageLayoutView="0" workbookViewId="0" topLeftCell="A1">
      <selection activeCell="H2" sqref="H2"/>
    </sheetView>
  </sheetViews>
  <sheetFormatPr defaultColWidth="9.140625" defaultRowHeight="15"/>
  <cols>
    <col min="2" max="12" width="15.7109375" style="0" customWidth="1"/>
    <col min="13" max="13" width="20.140625" style="0" customWidth="1"/>
  </cols>
  <sheetData>
    <row r="1" ht="15">
      <c r="A1" s="9" t="s">
        <v>104</v>
      </c>
    </row>
    <row r="3" spans="1:13" ht="15">
      <c r="A3" s="2" t="s">
        <v>0</v>
      </c>
      <c r="B3" s="2" t="s">
        <v>1</v>
      </c>
      <c r="C3" s="2"/>
      <c r="D3" s="2"/>
      <c r="E3" s="2"/>
      <c r="F3" s="2" t="s">
        <v>2</v>
      </c>
      <c r="G3" s="2"/>
      <c r="H3" s="2"/>
      <c r="I3" s="2"/>
      <c r="J3" s="2" t="s">
        <v>3</v>
      </c>
      <c r="K3" s="2"/>
      <c r="L3" s="2"/>
      <c r="M3" s="2"/>
    </row>
    <row r="4" spans="1:13" ht="51.75">
      <c r="A4" s="3"/>
      <c r="B4" s="3" t="s">
        <v>4</v>
      </c>
      <c r="C4" s="3" t="s">
        <v>5</v>
      </c>
      <c r="D4" s="3" t="s">
        <v>6</v>
      </c>
      <c r="E4" s="3" t="s">
        <v>7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98</v>
      </c>
      <c r="K4" s="3" t="s">
        <v>99</v>
      </c>
      <c r="L4" s="3" t="s">
        <v>100</v>
      </c>
      <c r="M4" s="3" t="s">
        <v>101</v>
      </c>
    </row>
    <row r="5" spans="1:13" ht="15">
      <c r="A5" s="2" t="s">
        <v>8</v>
      </c>
      <c r="B5" s="1">
        <v>58</v>
      </c>
      <c r="C5" s="1">
        <v>91</v>
      </c>
      <c r="D5" s="1">
        <v>9</v>
      </c>
      <c r="E5" s="1">
        <v>121</v>
      </c>
      <c r="F5" s="1"/>
      <c r="G5" s="1"/>
      <c r="H5" s="1"/>
      <c r="I5" s="1"/>
      <c r="J5" s="2" t="str">
        <f>IF(B5=" "," ",IF(F5=" "," ",IF(B5=0,"No requests released in full in FY 2009",IF(F5=0," ",ROUNDDOWN(((F5-B5)/B5)*100,1)))))</f>
        <v> </v>
      </c>
      <c r="K5" s="2" t="str">
        <f>IF(G5=0," ",IF(G5=" "," ",IF(C5=" "," ",IF(C5=0,"No requests released in part in FY 2009",ROUNDDOWN(((G5-C5)/C5)*100,1)))))</f>
        <v> </v>
      </c>
      <c r="L5" s="2" t="str">
        <f>IF(H5=" "," ",IF(D5=" "," ",IF(H5=0," ",IF(D5=0,"No requests denied in full in FY 2009 (on exemptions)",ROUNDDOWN(((H5-D5)/D5)*100,1)))))</f>
        <v> </v>
      </c>
      <c r="M5" s="2" t="str">
        <f>IF(I5=" "," ",IF(E5=" "," ",IF(I5=0," ",IF(E5=0,"No requests denied in full in FY 2009 (not on exemptions)",ROUNDDOWN(((I5-E5)/E5)*100,1)))))</f>
        <v> </v>
      </c>
    </row>
    <row r="6" spans="1:13" ht="39">
      <c r="A6" s="2" t="s">
        <v>9</v>
      </c>
      <c r="B6" s="1">
        <v>18</v>
      </c>
      <c r="C6" s="1">
        <v>0</v>
      </c>
      <c r="D6" s="1">
        <v>1</v>
      </c>
      <c r="E6" s="1">
        <v>2</v>
      </c>
      <c r="F6" s="1">
        <v>3</v>
      </c>
      <c r="G6" s="1">
        <v>3</v>
      </c>
      <c r="H6" s="1">
        <v>0</v>
      </c>
      <c r="I6" s="1">
        <v>6</v>
      </c>
      <c r="J6" s="4">
        <f>IF(B6=" "," ",IF(F6=" "," ",IF(B6=0,"No requests released in full in FY 2009",IF(F6=0," ",(((F6-B6)/B6)*100)))))</f>
        <v>-83.33333333333334</v>
      </c>
      <c r="K6" s="4" t="str">
        <f>IF(G6=0," ",IF(G6=" "," ",IF(C6=" "," ",IF(C6=0,"No requests released in part in FY 2009",(((G6-C6)/C6)*100)))))</f>
        <v>No requests released in part in FY 2009</v>
      </c>
      <c r="L6" s="4" t="str">
        <f>IF(H6=" "," ",IF(D6=" "," ",IF(H6=0," ",IF(D6=0,"No requests denied in full in FY 2009 (on exemptions)",(((H6-D6)/D6)*100)))))</f>
        <v> </v>
      </c>
      <c r="M6" s="4">
        <f>IF(I6=" "," ",IF(E6=" "," ",IF(I6=0," ",IF(E6=0,"No requests denied in full in FY 2009 (not on exemptions)",(((I6-E6)/E6)*100)))))</f>
        <v>200</v>
      </c>
    </row>
    <row r="7" spans="1:13" ht="15">
      <c r="A7" s="2" t="s">
        <v>10</v>
      </c>
      <c r="B7" s="1">
        <v>35</v>
      </c>
      <c r="C7" s="1">
        <v>28</v>
      </c>
      <c r="D7" s="1">
        <v>12</v>
      </c>
      <c r="E7" s="1">
        <v>165</v>
      </c>
      <c r="F7" s="1">
        <v>40</v>
      </c>
      <c r="G7" s="1">
        <v>45</v>
      </c>
      <c r="H7" s="1">
        <v>10</v>
      </c>
      <c r="I7" s="1">
        <v>105</v>
      </c>
      <c r="J7" s="4">
        <f aca="true" t="shared" si="0" ref="J7:J70">IF(B7=" "," ",IF(F7=" "," ",IF(B7=0,"No requests released in full in FY 2009",IF(F7=0," ",(((F7-B7)/B7)*100)))))</f>
        <v>14.285714285714285</v>
      </c>
      <c r="K7" s="4">
        <f aca="true" t="shared" si="1" ref="K7:K70">IF(G7=0," ",IF(G7=" "," ",IF(C7=" "," ",IF(C7=0,"No requests released in part in FY 2009",(((G7-C7)/C7)*100)))))</f>
        <v>60.71428571428571</v>
      </c>
      <c r="L7" s="4">
        <f aca="true" t="shared" si="2" ref="L7:L70">IF(H7=" "," ",IF(D7=" "," ",IF(H7=0," ",IF(D7=0,"No requests denied in full in FY 2009 (on exemptions)",(((H7-D7)/D7)*100)))))</f>
        <v>-16.666666666666664</v>
      </c>
      <c r="M7" s="4">
        <f aca="true" t="shared" si="3" ref="M7:M70">IF(I7=" "," ",IF(E7=" "," ",IF(I7=0," ",IF(E7=0,"No requests denied in full in FY 2009 (not on exemptions)",(((I7-E7)/E7)*100)))))</f>
        <v>-36.36363636363637</v>
      </c>
    </row>
    <row r="8" spans="1:13" ht="15">
      <c r="A8" s="2" t="s">
        <v>11</v>
      </c>
      <c r="B8" s="1">
        <v>1</v>
      </c>
      <c r="C8" s="1">
        <v>0</v>
      </c>
      <c r="D8" s="1">
        <v>0</v>
      </c>
      <c r="E8" s="1">
        <v>8</v>
      </c>
      <c r="F8" s="1" t="s">
        <v>12</v>
      </c>
      <c r="G8" s="1"/>
      <c r="H8" s="1"/>
      <c r="I8" s="1"/>
      <c r="J8" s="4" t="str">
        <f t="shared" si="0"/>
        <v> </v>
      </c>
      <c r="K8" s="4" t="str">
        <f t="shared" si="1"/>
        <v> </v>
      </c>
      <c r="L8" s="4" t="str">
        <f t="shared" si="2"/>
        <v> </v>
      </c>
      <c r="M8" s="4" t="str">
        <f t="shared" si="3"/>
        <v> </v>
      </c>
    </row>
    <row r="9" spans="1:13" ht="15">
      <c r="A9" s="2" t="s">
        <v>13</v>
      </c>
      <c r="B9" s="1">
        <v>29</v>
      </c>
      <c r="C9" s="1">
        <v>6</v>
      </c>
      <c r="D9" s="1">
        <v>0</v>
      </c>
      <c r="E9" s="1">
        <v>61</v>
      </c>
      <c r="F9" s="1">
        <v>3</v>
      </c>
      <c r="G9" s="1">
        <v>2</v>
      </c>
      <c r="H9" s="1">
        <v>0</v>
      </c>
      <c r="I9" s="1">
        <v>12</v>
      </c>
      <c r="J9" s="4">
        <f t="shared" si="0"/>
        <v>-89.65517241379311</v>
      </c>
      <c r="K9" s="4">
        <f t="shared" si="1"/>
        <v>-66.66666666666666</v>
      </c>
      <c r="L9" s="4" t="str">
        <f t="shared" si="2"/>
        <v> </v>
      </c>
      <c r="M9" s="4">
        <f t="shared" si="3"/>
        <v>-80.32786885245902</v>
      </c>
    </row>
    <row r="10" spans="1:13" ht="39">
      <c r="A10" s="2" t="s">
        <v>14</v>
      </c>
      <c r="B10" s="1">
        <v>18</v>
      </c>
      <c r="C10" s="1">
        <v>0</v>
      </c>
      <c r="D10" s="1">
        <v>0</v>
      </c>
      <c r="E10" s="1">
        <v>25</v>
      </c>
      <c r="F10" s="1">
        <v>14</v>
      </c>
      <c r="G10" s="1">
        <v>1</v>
      </c>
      <c r="H10" s="1">
        <v>0</v>
      </c>
      <c r="I10" s="1">
        <v>27</v>
      </c>
      <c r="J10" s="4">
        <f t="shared" si="0"/>
        <v>-22.22222222222222</v>
      </c>
      <c r="K10" s="4" t="str">
        <f t="shared" si="1"/>
        <v>No requests released in part in FY 2009</v>
      </c>
      <c r="L10" s="4" t="str">
        <f t="shared" si="2"/>
        <v> </v>
      </c>
      <c r="M10" s="4">
        <f t="shared" si="3"/>
        <v>8</v>
      </c>
    </row>
    <row r="11" spans="1:13" ht="15">
      <c r="A11" s="2" t="s">
        <v>15</v>
      </c>
      <c r="B11" s="1">
        <v>11</v>
      </c>
      <c r="C11" s="1">
        <v>14</v>
      </c>
      <c r="D11" s="1">
        <v>0</v>
      </c>
      <c r="E11" s="1">
        <v>25</v>
      </c>
      <c r="F11" s="1">
        <v>14</v>
      </c>
      <c r="G11" s="1">
        <v>12</v>
      </c>
      <c r="H11" s="1">
        <v>0</v>
      </c>
      <c r="I11" s="1">
        <v>22</v>
      </c>
      <c r="J11" s="4">
        <f t="shared" si="0"/>
        <v>27.27272727272727</v>
      </c>
      <c r="K11" s="4">
        <f t="shared" si="1"/>
        <v>-14.285714285714285</v>
      </c>
      <c r="L11" s="4" t="str">
        <f t="shared" si="2"/>
        <v> </v>
      </c>
      <c r="M11" s="4">
        <f t="shared" si="3"/>
        <v>-12</v>
      </c>
    </row>
    <row r="12" spans="1:13" ht="15">
      <c r="A12" s="2" t="s">
        <v>16</v>
      </c>
      <c r="B12" s="1">
        <v>63</v>
      </c>
      <c r="C12" s="1">
        <v>28</v>
      </c>
      <c r="D12" s="1">
        <v>12</v>
      </c>
      <c r="E12" s="1">
        <v>48</v>
      </c>
      <c r="F12" s="1">
        <v>62</v>
      </c>
      <c r="G12" s="1">
        <v>30</v>
      </c>
      <c r="H12" s="1">
        <v>22</v>
      </c>
      <c r="I12" s="1">
        <v>86</v>
      </c>
      <c r="J12" s="4">
        <f t="shared" si="0"/>
        <v>-1.5873015873015872</v>
      </c>
      <c r="K12" s="4">
        <f t="shared" si="1"/>
        <v>7.142857142857142</v>
      </c>
      <c r="L12" s="4">
        <f t="shared" si="2"/>
        <v>83.33333333333334</v>
      </c>
      <c r="M12" s="4">
        <f t="shared" si="3"/>
        <v>79.16666666666666</v>
      </c>
    </row>
    <row r="13" spans="1:13" ht="15">
      <c r="A13" s="2" t="s">
        <v>17</v>
      </c>
      <c r="B13" s="1">
        <v>237</v>
      </c>
      <c r="C13" s="1">
        <v>532</v>
      </c>
      <c r="D13" s="1">
        <v>388</v>
      </c>
      <c r="E13" s="1">
        <v>541</v>
      </c>
      <c r="F13" s="1">
        <v>363</v>
      </c>
      <c r="G13" s="1">
        <v>918</v>
      </c>
      <c r="H13" s="1">
        <v>599</v>
      </c>
      <c r="I13" s="1">
        <v>1232</v>
      </c>
      <c r="J13" s="4">
        <f t="shared" si="0"/>
        <v>53.16455696202531</v>
      </c>
      <c r="K13" s="4">
        <f t="shared" si="1"/>
        <v>72.55639097744361</v>
      </c>
      <c r="L13" s="4">
        <f t="shared" si="2"/>
        <v>54.38144329896907</v>
      </c>
      <c r="M13" s="4">
        <f t="shared" si="3"/>
        <v>127.7264325323475</v>
      </c>
    </row>
    <row r="14" spans="1:13" ht="51.75">
      <c r="A14" s="2" t="s">
        <v>18</v>
      </c>
      <c r="B14" s="1">
        <v>40</v>
      </c>
      <c r="C14" s="1">
        <v>5</v>
      </c>
      <c r="D14" s="1">
        <v>0</v>
      </c>
      <c r="E14" s="1">
        <v>2</v>
      </c>
      <c r="F14" s="1">
        <v>36</v>
      </c>
      <c r="G14" s="1">
        <v>11</v>
      </c>
      <c r="H14" s="1">
        <v>1</v>
      </c>
      <c r="I14" s="1">
        <v>15</v>
      </c>
      <c r="J14" s="4">
        <f t="shared" si="0"/>
        <v>-10</v>
      </c>
      <c r="K14" s="4">
        <f t="shared" si="1"/>
        <v>120</v>
      </c>
      <c r="L14" s="4" t="str">
        <f t="shared" si="2"/>
        <v>No requests denied in full in FY 2009 (on exemptions)</v>
      </c>
      <c r="M14" s="4">
        <f t="shared" si="3"/>
        <v>650</v>
      </c>
    </row>
    <row r="15" spans="1:13" ht="15">
      <c r="A15" s="2" t="s">
        <v>19</v>
      </c>
      <c r="B15" s="1">
        <v>2880</v>
      </c>
      <c r="C15" s="1">
        <v>247</v>
      </c>
      <c r="D15" s="1">
        <v>133</v>
      </c>
      <c r="E15" s="1">
        <v>577</v>
      </c>
      <c r="F15" s="1">
        <v>2690</v>
      </c>
      <c r="G15" s="1">
        <v>366</v>
      </c>
      <c r="H15" s="1">
        <v>64</v>
      </c>
      <c r="I15" s="1">
        <v>345</v>
      </c>
      <c r="J15" s="4">
        <f t="shared" si="0"/>
        <v>-6.597222222222222</v>
      </c>
      <c r="K15" s="4">
        <f t="shared" si="1"/>
        <v>48.178137651821864</v>
      </c>
      <c r="L15" s="4">
        <f t="shared" si="2"/>
        <v>-51.8796992481203</v>
      </c>
      <c r="M15" s="4">
        <f t="shared" si="3"/>
        <v>-40.20797227036395</v>
      </c>
    </row>
    <row r="16" spans="1:13" ht="15">
      <c r="A16" s="2" t="s">
        <v>20</v>
      </c>
      <c r="B16" s="1">
        <v>4</v>
      </c>
      <c r="C16" s="1">
        <v>10</v>
      </c>
      <c r="D16" s="1">
        <v>10</v>
      </c>
      <c r="E16" s="1">
        <v>16</v>
      </c>
      <c r="F16" s="1"/>
      <c r="G16" s="1"/>
      <c r="H16" s="1"/>
      <c r="I16" s="1"/>
      <c r="J16" s="4" t="str">
        <f t="shared" si="0"/>
        <v> </v>
      </c>
      <c r="K16" s="4" t="str">
        <f t="shared" si="1"/>
        <v> </v>
      </c>
      <c r="L16" s="4" t="str">
        <f t="shared" si="2"/>
        <v> </v>
      </c>
      <c r="M16" s="4" t="str">
        <f t="shared" si="3"/>
        <v> </v>
      </c>
    </row>
    <row r="17" spans="1:13" ht="15">
      <c r="A17" s="2" t="s">
        <v>21</v>
      </c>
      <c r="B17" s="1">
        <v>18</v>
      </c>
      <c r="C17" s="1">
        <v>556</v>
      </c>
      <c r="D17" s="1">
        <v>0</v>
      </c>
      <c r="E17" s="1">
        <v>50</v>
      </c>
      <c r="F17" s="1"/>
      <c r="G17" s="1"/>
      <c r="H17" s="1"/>
      <c r="I17" s="1"/>
      <c r="J17" s="4" t="str">
        <f t="shared" si="0"/>
        <v> </v>
      </c>
      <c r="K17" s="4" t="str">
        <f t="shared" si="1"/>
        <v> </v>
      </c>
      <c r="L17" s="4" t="str">
        <f t="shared" si="2"/>
        <v> </v>
      </c>
      <c r="M17" s="4" t="str">
        <f t="shared" si="3"/>
        <v> </v>
      </c>
    </row>
    <row r="18" spans="1:13" ht="15">
      <c r="A18" s="2" t="s">
        <v>22</v>
      </c>
      <c r="B18" s="1">
        <v>12405</v>
      </c>
      <c r="C18" s="1">
        <v>55963</v>
      </c>
      <c r="D18" s="1">
        <v>1190</v>
      </c>
      <c r="E18" s="1">
        <v>39470</v>
      </c>
      <c r="F18" s="1">
        <v>18142</v>
      </c>
      <c r="G18" s="1">
        <v>96928</v>
      </c>
      <c r="H18" s="1">
        <v>1805</v>
      </c>
      <c r="I18" s="1">
        <v>43132</v>
      </c>
      <c r="J18" s="4">
        <f t="shared" si="0"/>
        <v>46.24748085449416</v>
      </c>
      <c r="K18" s="4">
        <f t="shared" si="1"/>
        <v>73.20015009917267</v>
      </c>
      <c r="L18" s="4">
        <f t="shared" si="2"/>
        <v>51.68067226890757</v>
      </c>
      <c r="M18" s="4">
        <f t="shared" si="3"/>
        <v>9.277932607043324</v>
      </c>
    </row>
    <row r="19" spans="1:13" ht="39">
      <c r="A19" s="2" t="s">
        <v>23</v>
      </c>
      <c r="B19" s="1">
        <v>9</v>
      </c>
      <c r="C19" s="1">
        <v>0</v>
      </c>
      <c r="D19" s="1">
        <v>1</v>
      </c>
      <c r="E19" s="1">
        <v>17</v>
      </c>
      <c r="F19" s="1">
        <v>4</v>
      </c>
      <c r="G19" s="1">
        <v>1</v>
      </c>
      <c r="H19" s="1">
        <v>0</v>
      </c>
      <c r="I19" s="1">
        <v>11</v>
      </c>
      <c r="J19" s="4">
        <f t="shared" si="0"/>
        <v>-55.55555555555556</v>
      </c>
      <c r="K19" s="4" t="str">
        <f t="shared" si="1"/>
        <v>No requests released in part in FY 2009</v>
      </c>
      <c r="L19" s="4" t="str">
        <f t="shared" si="2"/>
        <v> </v>
      </c>
      <c r="M19" s="4">
        <f t="shared" si="3"/>
        <v>-35.294117647058826</v>
      </c>
    </row>
    <row r="20" spans="1:13" ht="15">
      <c r="A20" s="2" t="s">
        <v>24</v>
      </c>
      <c r="B20" s="1">
        <v>5</v>
      </c>
      <c r="C20" s="1">
        <v>5</v>
      </c>
      <c r="D20" s="1">
        <v>12</v>
      </c>
      <c r="E20" s="1">
        <v>54</v>
      </c>
      <c r="F20" s="1">
        <v>18</v>
      </c>
      <c r="G20" s="1">
        <v>23</v>
      </c>
      <c r="H20" s="1">
        <v>20</v>
      </c>
      <c r="I20" s="1">
        <v>50</v>
      </c>
      <c r="J20" s="4">
        <f t="shared" si="0"/>
        <v>260</v>
      </c>
      <c r="K20" s="4">
        <f t="shared" si="1"/>
        <v>360</v>
      </c>
      <c r="L20" s="4">
        <f t="shared" si="2"/>
        <v>66.66666666666666</v>
      </c>
      <c r="M20" s="4">
        <f t="shared" si="3"/>
        <v>-7.4074074074074066</v>
      </c>
    </row>
    <row r="21" spans="1:13" ht="15">
      <c r="A21" s="2" t="s">
        <v>25</v>
      </c>
      <c r="B21" s="1">
        <v>8078</v>
      </c>
      <c r="C21" s="1">
        <v>2127</v>
      </c>
      <c r="D21" s="1">
        <v>588</v>
      </c>
      <c r="E21" s="1">
        <v>1857</v>
      </c>
      <c r="F21" s="1">
        <v>8097</v>
      </c>
      <c r="G21" s="1">
        <v>2593</v>
      </c>
      <c r="H21" s="1">
        <v>481</v>
      </c>
      <c r="I21" s="1">
        <v>2245</v>
      </c>
      <c r="J21" s="4">
        <f t="shared" si="0"/>
        <v>0.2352067343401832</v>
      </c>
      <c r="K21" s="4">
        <f t="shared" si="1"/>
        <v>21.908791725434885</v>
      </c>
      <c r="L21" s="4">
        <f t="shared" si="2"/>
        <v>-18.197278911564627</v>
      </c>
      <c r="M21" s="4">
        <f t="shared" si="3"/>
        <v>20.89391491653204</v>
      </c>
    </row>
    <row r="22" spans="1:13" ht="15">
      <c r="A22" s="2" t="s">
        <v>26</v>
      </c>
      <c r="B22" s="1">
        <v>654</v>
      </c>
      <c r="C22" s="1">
        <v>338</v>
      </c>
      <c r="D22" s="1">
        <v>110</v>
      </c>
      <c r="E22" s="1">
        <v>783</v>
      </c>
      <c r="F22" s="1">
        <v>784</v>
      </c>
      <c r="G22" s="1">
        <v>255</v>
      </c>
      <c r="H22" s="1">
        <v>85</v>
      </c>
      <c r="I22" s="1">
        <v>968</v>
      </c>
      <c r="J22" s="4">
        <f t="shared" si="0"/>
        <v>19.877675840978593</v>
      </c>
      <c r="K22" s="4">
        <f t="shared" si="1"/>
        <v>-24.556213017751478</v>
      </c>
      <c r="L22" s="4">
        <f t="shared" si="2"/>
        <v>-22.727272727272727</v>
      </c>
      <c r="M22" s="4">
        <f t="shared" si="3"/>
        <v>23.627075351213282</v>
      </c>
    </row>
    <row r="23" spans="1:13" ht="15">
      <c r="A23" s="2" t="s">
        <v>27</v>
      </c>
      <c r="B23" s="1">
        <v>28451</v>
      </c>
      <c r="C23" s="1">
        <v>14901</v>
      </c>
      <c r="D23" s="1">
        <v>2554</v>
      </c>
      <c r="E23" s="1">
        <v>25793</v>
      </c>
      <c r="F23" s="1">
        <v>26330</v>
      </c>
      <c r="G23" s="1">
        <v>16273</v>
      </c>
      <c r="H23" s="1">
        <v>2107</v>
      </c>
      <c r="I23" s="1">
        <v>23423</v>
      </c>
      <c r="J23" s="4">
        <f t="shared" si="0"/>
        <v>-7.454922498330463</v>
      </c>
      <c r="K23" s="4">
        <f t="shared" si="1"/>
        <v>9.207435742567613</v>
      </c>
      <c r="L23" s="4">
        <f t="shared" si="2"/>
        <v>-17.50195771339076</v>
      </c>
      <c r="M23" s="4">
        <f t="shared" si="3"/>
        <v>-9.188539526228046</v>
      </c>
    </row>
    <row r="24" spans="1:13" ht="15">
      <c r="A24" s="2" t="s">
        <v>28</v>
      </c>
      <c r="B24" s="1">
        <v>724</v>
      </c>
      <c r="C24" s="1">
        <v>295</v>
      </c>
      <c r="D24" s="1">
        <v>44</v>
      </c>
      <c r="E24" s="1">
        <v>651</v>
      </c>
      <c r="F24" s="1">
        <v>684</v>
      </c>
      <c r="G24" s="1">
        <v>289</v>
      </c>
      <c r="H24" s="1">
        <v>27</v>
      </c>
      <c r="I24" s="1">
        <v>752</v>
      </c>
      <c r="J24" s="4">
        <f t="shared" si="0"/>
        <v>-5.524861878453039</v>
      </c>
      <c r="K24" s="4">
        <f t="shared" si="1"/>
        <v>-2.0338983050847457</v>
      </c>
      <c r="L24" s="4">
        <f t="shared" si="2"/>
        <v>-38.63636363636363</v>
      </c>
      <c r="M24" s="4">
        <f t="shared" si="3"/>
        <v>15.514592933947775</v>
      </c>
    </row>
    <row r="25" spans="1:13" ht="15">
      <c r="A25" s="2" t="s">
        <v>29</v>
      </c>
      <c r="B25" s="1">
        <v>2383</v>
      </c>
      <c r="C25" s="1">
        <v>1012</v>
      </c>
      <c r="D25" s="1">
        <v>111</v>
      </c>
      <c r="E25" s="1">
        <v>1244</v>
      </c>
      <c r="F25" s="1">
        <v>2766</v>
      </c>
      <c r="G25" s="1">
        <v>974</v>
      </c>
      <c r="H25" s="1">
        <v>109</v>
      </c>
      <c r="I25" s="1">
        <v>1239</v>
      </c>
      <c r="J25" s="4">
        <f t="shared" si="0"/>
        <v>16.072177926982796</v>
      </c>
      <c r="K25" s="4">
        <f t="shared" si="1"/>
        <v>-3.7549407114624502</v>
      </c>
      <c r="L25" s="4">
        <f t="shared" si="2"/>
        <v>-1.8018018018018018</v>
      </c>
      <c r="M25" s="4">
        <f t="shared" si="3"/>
        <v>-0.40192926045016075</v>
      </c>
    </row>
    <row r="26" spans="1:13" ht="15">
      <c r="A26" s="2" t="s">
        <v>30</v>
      </c>
      <c r="B26" s="1">
        <v>20743</v>
      </c>
      <c r="C26" s="1">
        <v>6497</v>
      </c>
      <c r="D26" s="1">
        <v>1819</v>
      </c>
      <c r="E26" s="1">
        <v>32213</v>
      </c>
      <c r="F26" s="1">
        <v>21793</v>
      </c>
      <c r="G26" s="1">
        <v>7339</v>
      </c>
      <c r="H26" s="1">
        <v>1745</v>
      </c>
      <c r="I26" s="1">
        <v>29340</v>
      </c>
      <c r="J26" s="4">
        <f t="shared" si="0"/>
        <v>5.061948609169358</v>
      </c>
      <c r="K26" s="4">
        <f t="shared" si="1"/>
        <v>12.959827612744343</v>
      </c>
      <c r="L26" s="4">
        <f t="shared" si="2"/>
        <v>-4.068169323804288</v>
      </c>
      <c r="M26" s="4">
        <f t="shared" si="3"/>
        <v>-8.918759507031321</v>
      </c>
    </row>
    <row r="27" spans="1:13" ht="15">
      <c r="A27" s="2" t="s">
        <v>31</v>
      </c>
      <c r="B27" s="1">
        <v>4706</v>
      </c>
      <c r="C27" s="1">
        <v>7750</v>
      </c>
      <c r="D27" s="1">
        <v>2048</v>
      </c>
      <c r="E27" s="1">
        <v>6466</v>
      </c>
      <c r="F27" s="1">
        <v>4684</v>
      </c>
      <c r="G27" s="1">
        <v>6664</v>
      </c>
      <c r="H27" s="1">
        <v>1784</v>
      </c>
      <c r="I27" s="1">
        <v>3678</v>
      </c>
      <c r="J27" s="4">
        <f t="shared" si="0"/>
        <v>-0.46748831279218017</v>
      </c>
      <c r="K27" s="4">
        <f t="shared" si="1"/>
        <v>-14.012903225806452</v>
      </c>
      <c r="L27" s="4">
        <f t="shared" si="2"/>
        <v>-12.890625</v>
      </c>
      <c r="M27" s="4">
        <f t="shared" si="3"/>
        <v>-43.11784720074235</v>
      </c>
    </row>
    <row r="28" spans="1:13" ht="15">
      <c r="A28" s="2" t="s">
        <v>32</v>
      </c>
      <c r="B28" s="1">
        <v>606</v>
      </c>
      <c r="C28" s="1">
        <v>903</v>
      </c>
      <c r="D28" s="1">
        <v>722</v>
      </c>
      <c r="E28" s="1">
        <v>3346</v>
      </c>
      <c r="F28" s="1"/>
      <c r="G28" s="1"/>
      <c r="H28" s="1"/>
      <c r="I28" s="1"/>
      <c r="J28" s="4" t="str">
        <f t="shared" si="0"/>
        <v> </v>
      </c>
      <c r="K28" s="4" t="str">
        <f t="shared" si="1"/>
        <v> </v>
      </c>
      <c r="L28" s="4" t="str">
        <f t="shared" si="2"/>
        <v> </v>
      </c>
      <c r="M28" s="4" t="str">
        <f t="shared" si="3"/>
        <v> </v>
      </c>
    </row>
    <row r="29" spans="1:13" ht="15">
      <c r="A29" s="2" t="s">
        <v>33</v>
      </c>
      <c r="B29" s="1">
        <v>3938</v>
      </c>
      <c r="C29" s="1">
        <v>2613</v>
      </c>
      <c r="D29" s="1">
        <v>100</v>
      </c>
      <c r="E29" s="1">
        <v>3751</v>
      </c>
      <c r="F29" s="1">
        <v>3909</v>
      </c>
      <c r="G29" s="1">
        <v>2354</v>
      </c>
      <c r="H29" s="1">
        <v>183</v>
      </c>
      <c r="I29" s="1">
        <v>2836</v>
      </c>
      <c r="J29" s="4">
        <f t="shared" si="0"/>
        <v>-0.7364144235652615</v>
      </c>
      <c r="K29" s="4">
        <f t="shared" si="1"/>
        <v>-9.911978568694986</v>
      </c>
      <c r="L29" s="4">
        <f t="shared" si="2"/>
        <v>83</v>
      </c>
      <c r="M29" s="4">
        <f t="shared" si="3"/>
        <v>-24.39349506798187</v>
      </c>
    </row>
    <row r="30" spans="1:13" ht="55.5" customHeight="1">
      <c r="A30" s="2" t="s">
        <v>34</v>
      </c>
      <c r="B30" s="1">
        <v>1</v>
      </c>
      <c r="C30" s="1">
        <v>0</v>
      </c>
      <c r="D30" s="1">
        <v>0</v>
      </c>
      <c r="E30" s="1">
        <v>0</v>
      </c>
      <c r="F30" s="1">
        <v>17</v>
      </c>
      <c r="G30" s="1">
        <v>3</v>
      </c>
      <c r="H30" s="1">
        <v>3</v>
      </c>
      <c r="I30" s="1">
        <v>15</v>
      </c>
      <c r="J30" s="4">
        <f t="shared" si="0"/>
        <v>1600</v>
      </c>
      <c r="K30" s="4" t="str">
        <f t="shared" si="1"/>
        <v>No requests released in part in FY 2009</v>
      </c>
      <c r="L30" s="4" t="str">
        <f t="shared" si="2"/>
        <v>No requests denied in full in FY 2009 (on exemptions)</v>
      </c>
      <c r="M30" s="4" t="str">
        <f t="shared" si="3"/>
        <v>No requests denied in full in FY 2009 (not on exemptions)</v>
      </c>
    </row>
    <row r="31" spans="1:13" ht="15">
      <c r="A31" s="2" t="s">
        <v>35</v>
      </c>
      <c r="B31" s="1">
        <v>644</v>
      </c>
      <c r="C31" s="1">
        <v>1029</v>
      </c>
      <c r="D31" s="1">
        <v>61</v>
      </c>
      <c r="E31" s="1">
        <v>502</v>
      </c>
      <c r="F31" s="1">
        <v>720</v>
      </c>
      <c r="G31" s="1">
        <v>859</v>
      </c>
      <c r="H31" s="1">
        <v>72</v>
      </c>
      <c r="I31" s="1">
        <v>581</v>
      </c>
      <c r="J31" s="4">
        <f t="shared" si="0"/>
        <v>11.801242236024844</v>
      </c>
      <c r="K31" s="4">
        <f t="shared" si="1"/>
        <v>-16.52089407191448</v>
      </c>
      <c r="L31" s="4">
        <f t="shared" si="2"/>
        <v>18.0327868852459</v>
      </c>
      <c r="M31" s="4">
        <f t="shared" si="3"/>
        <v>15.737051792828685</v>
      </c>
    </row>
    <row r="32" spans="1:13" ht="15">
      <c r="A32" s="2" t="s">
        <v>36</v>
      </c>
      <c r="B32" s="1">
        <v>41</v>
      </c>
      <c r="C32" s="1">
        <v>43</v>
      </c>
      <c r="D32" s="1">
        <v>3</v>
      </c>
      <c r="E32" s="1">
        <v>10</v>
      </c>
      <c r="F32" s="1">
        <v>35</v>
      </c>
      <c r="G32" s="1">
        <v>38</v>
      </c>
      <c r="H32" s="1">
        <v>0</v>
      </c>
      <c r="I32" s="1">
        <v>15</v>
      </c>
      <c r="J32" s="4">
        <f t="shared" si="0"/>
        <v>-14.634146341463413</v>
      </c>
      <c r="K32" s="4">
        <f t="shared" si="1"/>
        <v>-11.627906976744185</v>
      </c>
      <c r="L32" s="4" t="str">
        <f t="shared" si="2"/>
        <v> </v>
      </c>
      <c r="M32" s="4">
        <f t="shared" si="3"/>
        <v>50</v>
      </c>
    </row>
    <row r="33" spans="1:13" ht="15">
      <c r="A33" s="2" t="s">
        <v>37</v>
      </c>
      <c r="B33" s="1">
        <v>688</v>
      </c>
      <c r="C33" s="1">
        <v>9895</v>
      </c>
      <c r="D33" s="1">
        <v>1753</v>
      </c>
      <c r="E33" s="1">
        <v>2670</v>
      </c>
      <c r="F33" s="1">
        <v>612</v>
      </c>
      <c r="G33" s="1">
        <v>12514</v>
      </c>
      <c r="H33" s="1">
        <v>1472</v>
      </c>
      <c r="I33" s="1">
        <v>2314</v>
      </c>
      <c r="J33" s="4">
        <f t="shared" si="0"/>
        <v>-11.046511627906977</v>
      </c>
      <c r="K33" s="4">
        <f t="shared" si="1"/>
        <v>26.467913087417887</v>
      </c>
      <c r="L33" s="4">
        <f t="shared" si="2"/>
        <v>-16.029663434112948</v>
      </c>
      <c r="M33" s="4">
        <f t="shared" si="3"/>
        <v>-13.333333333333334</v>
      </c>
    </row>
    <row r="34" spans="1:13" ht="15">
      <c r="A34" s="2" t="s">
        <v>38</v>
      </c>
      <c r="B34" s="1">
        <v>4712</v>
      </c>
      <c r="C34" s="1">
        <v>554</v>
      </c>
      <c r="D34" s="1">
        <v>72</v>
      </c>
      <c r="E34" s="1">
        <v>6313</v>
      </c>
      <c r="F34" s="1">
        <v>4094</v>
      </c>
      <c r="G34" s="1">
        <v>607</v>
      </c>
      <c r="H34" s="1">
        <v>71</v>
      </c>
      <c r="I34" s="1">
        <v>5620</v>
      </c>
      <c r="J34" s="4">
        <f t="shared" si="0"/>
        <v>-13.115449915110355</v>
      </c>
      <c r="K34" s="4">
        <f t="shared" si="1"/>
        <v>9.566787003610107</v>
      </c>
      <c r="L34" s="4">
        <f t="shared" si="2"/>
        <v>-1.3888888888888888</v>
      </c>
      <c r="M34" s="4">
        <f t="shared" si="3"/>
        <v>-10.97734832884524</v>
      </c>
    </row>
    <row r="35" spans="1:13" ht="15">
      <c r="A35" s="2" t="s">
        <v>39</v>
      </c>
      <c r="B35" s="1">
        <v>201</v>
      </c>
      <c r="C35" s="1">
        <v>255</v>
      </c>
      <c r="D35" s="1">
        <v>9</v>
      </c>
      <c r="E35" s="1">
        <v>265</v>
      </c>
      <c r="F35" s="1">
        <v>207</v>
      </c>
      <c r="G35" s="1">
        <v>127</v>
      </c>
      <c r="H35" s="1">
        <v>21</v>
      </c>
      <c r="I35" s="1">
        <v>304</v>
      </c>
      <c r="J35" s="4">
        <f t="shared" si="0"/>
        <v>2.9850746268656714</v>
      </c>
      <c r="K35" s="4">
        <f t="shared" si="1"/>
        <v>-50.19607843137255</v>
      </c>
      <c r="L35" s="4">
        <f t="shared" si="2"/>
        <v>133.33333333333331</v>
      </c>
      <c r="M35" s="4">
        <f t="shared" si="3"/>
        <v>14.716981132075471</v>
      </c>
    </row>
    <row r="36" spans="1:13" ht="15">
      <c r="A36" s="2" t="s">
        <v>40</v>
      </c>
      <c r="B36" s="1">
        <v>531</v>
      </c>
      <c r="C36" s="1">
        <v>44</v>
      </c>
      <c r="D36" s="1">
        <v>27</v>
      </c>
      <c r="E36" s="1">
        <v>178</v>
      </c>
      <c r="F36" s="1">
        <v>1507</v>
      </c>
      <c r="G36" s="1">
        <v>153</v>
      </c>
      <c r="H36" s="1">
        <v>95</v>
      </c>
      <c r="I36" s="1">
        <v>290</v>
      </c>
      <c r="J36" s="4">
        <f t="shared" si="0"/>
        <v>183.80414312617702</v>
      </c>
      <c r="K36" s="4">
        <f t="shared" si="1"/>
        <v>247.72727272727272</v>
      </c>
      <c r="L36" s="4">
        <f t="shared" si="2"/>
        <v>251.85185185185185</v>
      </c>
      <c r="M36" s="4">
        <f t="shared" si="3"/>
        <v>62.92134831460674</v>
      </c>
    </row>
    <row r="37" spans="1:13" ht="15">
      <c r="A37" s="2" t="s">
        <v>41</v>
      </c>
      <c r="B37" s="1">
        <v>16</v>
      </c>
      <c r="C37" s="1">
        <v>29</v>
      </c>
      <c r="D37" s="1">
        <v>1</v>
      </c>
      <c r="E37" s="1">
        <v>36</v>
      </c>
      <c r="F37" s="1">
        <v>10</v>
      </c>
      <c r="G37" s="1">
        <v>28</v>
      </c>
      <c r="H37" s="1">
        <v>2</v>
      </c>
      <c r="I37" s="1">
        <v>27</v>
      </c>
      <c r="J37" s="4">
        <f t="shared" si="0"/>
        <v>-37.5</v>
      </c>
      <c r="K37" s="4">
        <f t="shared" si="1"/>
        <v>-3.4482758620689653</v>
      </c>
      <c r="L37" s="4">
        <f t="shared" si="2"/>
        <v>100</v>
      </c>
      <c r="M37" s="4">
        <f t="shared" si="3"/>
        <v>-25</v>
      </c>
    </row>
    <row r="38" spans="1:13" ht="15">
      <c r="A38" s="2" t="s">
        <v>42</v>
      </c>
      <c r="B38" s="1">
        <v>39</v>
      </c>
      <c r="C38" s="1">
        <v>21</v>
      </c>
      <c r="D38" s="1">
        <v>12</v>
      </c>
      <c r="E38" s="1">
        <v>24</v>
      </c>
      <c r="F38" s="1">
        <v>23</v>
      </c>
      <c r="G38" s="1">
        <v>27</v>
      </c>
      <c r="H38" s="1">
        <v>29</v>
      </c>
      <c r="I38" s="1">
        <v>33</v>
      </c>
      <c r="J38" s="4">
        <f t="shared" si="0"/>
        <v>-41.02564102564102</v>
      </c>
      <c r="K38" s="4">
        <f t="shared" si="1"/>
        <v>28.57142857142857</v>
      </c>
      <c r="L38" s="4">
        <f t="shared" si="2"/>
        <v>141.66666666666669</v>
      </c>
      <c r="M38" s="4">
        <f t="shared" si="3"/>
        <v>37.5</v>
      </c>
    </row>
    <row r="39" spans="1:13" ht="51.75">
      <c r="A39" s="2" t="s">
        <v>43</v>
      </c>
      <c r="B39" s="1">
        <v>19</v>
      </c>
      <c r="C39" s="1">
        <v>1</v>
      </c>
      <c r="D39" s="1">
        <v>0</v>
      </c>
      <c r="E39" s="1">
        <v>16</v>
      </c>
      <c r="F39" s="1">
        <v>15</v>
      </c>
      <c r="G39" s="1">
        <v>16</v>
      </c>
      <c r="H39" s="1">
        <v>25</v>
      </c>
      <c r="I39" s="1">
        <v>60</v>
      </c>
      <c r="J39" s="4">
        <f t="shared" si="0"/>
        <v>-21.052631578947366</v>
      </c>
      <c r="K39" s="4">
        <f t="shared" si="1"/>
        <v>1500</v>
      </c>
      <c r="L39" s="4" t="str">
        <f t="shared" si="2"/>
        <v>No requests denied in full in FY 2009 (on exemptions)</v>
      </c>
      <c r="M39" s="4">
        <f t="shared" si="3"/>
        <v>275</v>
      </c>
    </row>
    <row r="40" spans="1:13" ht="15">
      <c r="A40" s="2" t="s">
        <v>44</v>
      </c>
      <c r="B40" s="1">
        <v>1</v>
      </c>
      <c r="C40" s="1">
        <v>0</v>
      </c>
      <c r="D40" s="1">
        <v>0</v>
      </c>
      <c r="E40" s="1">
        <v>5</v>
      </c>
      <c r="F40" s="1">
        <v>1</v>
      </c>
      <c r="G40" s="1">
        <v>0</v>
      </c>
      <c r="H40" s="1">
        <v>0</v>
      </c>
      <c r="I40" s="1">
        <v>2</v>
      </c>
      <c r="J40" s="4">
        <f t="shared" si="0"/>
        <v>0</v>
      </c>
      <c r="K40" s="4" t="str">
        <f t="shared" si="1"/>
        <v> </v>
      </c>
      <c r="L40" s="4" t="str">
        <f t="shared" si="2"/>
        <v> </v>
      </c>
      <c r="M40" s="4">
        <f t="shared" si="3"/>
        <v>-60</v>
      </c>
    </row>
    <row r="41" spans="1:13" ht="15">
      <c r="A41" s="2" t="s">
        <v>45</v>
      </c>
      <c r="B41" s="1">
        <v>43</v>
      </c>
      <c r="C41" s="1">
        <v>8</v>
      </c>
      <c r="D41" s="1">
        <v>1</v>
      </c>
      <c r="E41" s="1">
        <v>25</v>
      </c>
      <c r="F41" s="1">
        <v>40</v>
      </c>
      <c r="G41" s="1">
        <v>13</v>
      </c>
      <c r="H41" s="1">
        <v>4</v>
      </c>
      <c r="I41" s="1">
        <v>32</v>
      </c>
      <c r="J41" s="4">
        <f t="shared" si="0"/>
        <v>-6.976744186046512</v>
      </c>
      <c r="K41" s="4">
        <f t="shared" si="1"/>
        <v>62.5</v>
      </c>
      <c r="L41" s="4">
        <f t="shared" si="2"/>
        <v>300</v>
      </c>
      <c r="M41" s="4">
        <f t="shared" si="3"/>
        <v>28.000000000000004</v>
      </c>
    </row>
    <row r="42" spans="1:13" ht="39">
      <c r="A42" s="2" t="s">
        <v>46</v>
      </c>
      <c r="B42" s="1">
        <v>0</v>
      </c>
      <c r="C42" s="1">
        <v>0</v>
      </c>
      <c r="D42" s="1">
        <v>0</v>
      </c>
      <c r="E42" s="1">
        <v>2</v>
      </c>
      <c r="F42" s="1">
        <v>5</v>
      </c>
      <c r="G42" s="1">
        <v>4</v>
      </c>
      <c r="H42" s="1">
        <v>0</v>
      </c>
      <c r="I42" s="1">
        <v>17</v>
      </c>
      <c r="J42" s="4" t="str">
        <f t="shared" si="0"/>
        <v>No requests released in full in FY 2009</v>
      </c>
      <c r="K42" s="4" t="str">
        <f t="shared" si="1"/>
        <v>No requests released in part in FY 2009</v>
      </c>
      <c r="L42" s="4" t="str">
        <f t="shared" si="2"/>
        <v> </v>
      </c>
      <c r="M42" s="4">
        <f t="shared" si="3"/>
        <v>750</v>
      </c>
    </row>
    <row r="43" spans="1:13" ht="15">
      <c r="A43" s="2" t="s">
        <v>47</v>
      </c>
      <c r="B43" s="1">
        <v>81</v>
      </c>
      <c r="C43" s="1">
        <v>2</v>
      </c>
      <c r="D43" s="1">
        <v>0</v>
      </c>
      <c r="E43" s="1">
        <v>24</v>
      </c>
      <c r="F43" s="1"/>
      <c r="G43" s="1"/>
      <c r="H43" s="1"/>
      <c r="I43" s="1"/>
      <c r="J43" s="4" t="str">
        <f t="shared" si="0"/>
        <v> </v>
      </c>
      <c r="K43" s="4" t="str">
        <f t="shared" si="1"/>
        <v> </v>
      </c>
      <c r="L43" s="4" t="str">
        <f t="shared" si="2"/>
        <v> </v>
      </c>
      <c r="M43" s="4" t="str">
        <f t="shared" si="3"/>
        <v> </v>
      </c>
    </row>
    <row r="44" spans="1:13" ht="15">
      <c r="A44" s="2" t="s">
        <v>48</v>
      </c>
      <c r="B44" s="1">
        <v>7</v>
      </c>
      <c r="C44" s="1">
        <v>3</v>
      </c>
      <c r="D44" s="1">
        <v>1</v>
      </c>
      <c r="E44" s="1">
        <v>10</v>
      </c>
      <c r="F44" s="1">
        <v>7</v>
      </c>
      <c r="G44" s="1">
        <v>0</v>
      </c>
      <c r="H44" s="1">
        <v>2</v>
      </c>
      <c r="I44" s="1">
        <v>29</v>
      </c>
      <c r="J44" s="4">
        <f t="shared" si="0"/>
        <v>0</v>
      </c>
      <c r="K44" s="4" t="str">
        <f t="shared" si="1"/>
        <v> </v>
      </c>
      <c r="L44" s="4">
        <f t="shared" si="2"/>
        <v>100</v>
      </c>
      <c r="M44" s="4">
        <f t="shared" si="3"/>
        <v>190</v>
      </c>
    </row>
    <row r="45" spans="1:13" ht="15">
      <c r="A45" s="2" t="s">
        <v>49</v>
      </c>
      <c r="B45" s="1">
        <v>496</v>
      </c>
      <c r="C45" s="1">
        <v>91</v>
      </c>
      <c r="D45" s="1">
        <v>27</v>
      </c>
      <c r="E45" s="1">
        <v>222</v>
      </c>
      <c r="F45" s="1">
        <v>496</v>
      </c>
      <c r="G45" s="1">
        <v>100</v>
      </c>
      <c r="H45" s="1">
        <v>48</v>
      </c>
      <c r="I45" s="1">
        <v>204</v>
      </c>
      <c r="J45" s="4">
        <f t="shared" si="0"/>
        <v>0</v>
      </c>
      <c r="K45" s="4">
        <f t="shared" si="1"/>
        <v>9.89010989010989</v>
      </c>
      <c r="L45" s="4">
        <f t="shared" si="2"/>
        <v>77.77777777777779</v>
      </c>
      <c r="M45" s="4">
        <f t="shared" si="3"/>
        <v>-8.108108108108109</v>
      </c>
    </row>
    <row r="46" spans="1:13" ht="15">
      <c r="A46" s="2" t="s">
        <v>50</v>
      </c>
      <c r="B46" s="1">
        <v>612</v>
      </c>
      <c r="C46" s="1">
        <v>341</v>
      </c>
      <c r="D46" s="1">
        <v>13</v>
      </c>
      <c r="E46" s="1">
        <v>212</v>
      </c>
      <c r="F46" s="1">
        <v>18</v>
      </c>
      <c r="G46" s="1">
        <v>9</v>
      </c>
      <c r="H46" s="1">
        <v>0</v>
      </c>
      <c r="I46" s="1">
        <v>23</v>
      </c>
      <c r="J46" s="4">
        <f t="shared" si="0"/>
        <v>-97.05882352941177</v>
      </c>
      <c r="K46" s="4">
        <f t="shared" si="1"/>
        <v>-97.36070381231671</v>
      </c>
      <c r="L46" s="4" t="str">
        <f t="shared" si="2"/>
        <v> </v>
      </c>
      <c r="M46" s="4">
        <f t="shared" si="3"/>
        <v>-89.15094339622641</v>
      </c>
    </row>
    <row r="47" spans="1:13" ht="54.75" customHeight="1">
      <c r="A47" s="2" t="s">
        <v>51</v>
      </c>
      <c r="B47" s="1">
        <v>1296</v>
      </c>
      <c r="C47" s="1">
        <v>134</v>
      </c>
      <c r="D47" s="1">
        <v>27</v>
      </c>
      <c r="E47" s="1">
        <v>0</v>
      </c>
      <c r="F47" s="1">
        <v>1306</v>
      </c>
      <c r="G47" s="1">
        <v>168</v>
      </c>
      <c r="H47" s="1">
        <v>51</v>
      </c>
      <c r="I47" s="1">
        <v>9</v>
      </c>
      <c r="J47" s="4">
        <f t="shared" si="0"/>
        <v>0.7716049382716049</v>
      </c>
      <c r="K47" s="4">
        <f t="shared" si="1"/>
        <v>25.37313432835821</v>
      </c>
      <c r="L47" s="4">
        <f t="shared" si="2"/>
        <v>88.88888888888889</v>
      </c>
      <c r="M47" s="4" t="str">
        <f t="shared" si="3"/>
        <v>No requests denied in full in FY 2009 (not on exemptions)</v>
      </c>
    </row>
    <row r="48" spans="1:13" ht="15">
      <c r="A48" s="2" t="s">
        <v>52</v>
      </c>
      <c r="B48" s="1">
        <v>7</v>
      </c>
      <c r="C48" s="1">
        <v>9</v>
      </c>
      <c r="D48" s="1">
        <v>9</v>
      </c>
      <c r="E48" s="1">
        <v>6</v>
      </c>
      <c r="F48" s="1"/>
      <c r="G48" s="1"/>
      <c r="H48" s="1"/>
      <c r="I48" s="1"/>
      <c r="J48" s="4" t="str">
        <f t="shared" si="0"/>
        <v> </v>
      </c>
      <c r="K48" s="4" t="str">
        <f t="shared" si="1"/>
        <v> </v>
      </c>
      <c r="L48" s="4" t="str">
        <f t="shared" si="2"/>
        <v> </v>
      </c>
      <c r="M48" s="4" t="str">
        <f t="shared" si="3"/>
        <v> </v>
      </c>
    </row>
    <row r="49" spans="1:13" ht="15">
      <c r="A49" s="2" t="s">
        <v>53</v>
      </c>
      <c r="B49" s="1">
        <v>46818</v>
      </c>
      <c r="C49" s="1">
        <v>776</v>
      </c>
      <c r="D49" s="1">
        <v>1824</v>
      </c>
      <c r="E49" s="1">
        <v>15592</v>
      </c>
      <c r="F49" s="1">
        <v>36879</v>
      </c>
      <c r="G49" s="1">
        <v>1159</v>
      </c>
      <c r="H49" s="1">
        <v>1504</v>
      </c>
      <c r="I49" s="1">
        <v>10795</v>
      </c>
      <c r="J49" s="4">
        <f t="shared" si="0"/>
        <v>-21.22901448160964</v>
      </c>
      <c r="K49" s="4">
        <f t="shared" si="1"/>
        <v>49.355670103092784</v>
      </c>
      <c r="L49" s="4">
        <f t="shared" si="2"/>
        <v>-17.543859649122805</v>
      </c>
      <c r="M49" s="4">
        <f t="shared" si="3"/>
        <v>-30.765777321703435</v>
      </c>
    </row>
    <row r="50" spans="1:13" ht="15">
      <c r="A50" s="2" t="s">
        <v>54</v>
      </c>
      <c r="B50" s="1">
        <v>764</v>
      </c>
      <c r="C50" s="1">
        <v>316</v>
      </c>
      <c r="D50" s="1">
        <v>67</v>
      </c>
      <c r="E50" s="1">
        <v>1919</v>
      </c>
      <c r="F50" s="1">
        <v>697</v>
      </c>
      <c r="G50" s="1">
        <v>516</v>
      </c>
      <c r="H50" s="1">
        <v>149</v>
      </c>
      <c r="I50" s="1">
        <v>1687</v>
      </c>
      <c r="J50" s="4">
        <f t="shared" si="0"/>
        <v>-8.769633507853403</v>
      </c>
      <c r="K50" s="4">
        <f t="shared" si="1"/>
        <v>63.29113924050633</v>
      </c>
      <c r="L50" s="4">
        <f t="shared" si="2"/>
        <v>122.38805970149254</v>
      </c>
      <c r="M50" s="4">
        <f t="shared" si="3"/>
        <v>-12.089630015633142</v>
      </c>
    </row>
    <row r="51" spans="1:13" ht="15">
      <c r="A51" s="2" t="s">
        <v>55</v>
      </c>
      <c r="B51" s="1">
        <v>1</v>
      </c>
      <c r="C51" s="1">
        <v>0</v>
      </c>
      <c r="D51" s="1">
        <v>0</v>
      </c>
      <c r="E51" s="1">
        <v>5</v>
      </c>
      <c r="F51" s="1"/>
      <c r="G51" s="1"/>
      <c r="H51" s="1"/>
      <c r="I51" s="1"/>
      <c r="J51" s="4" t="str">
        <f t="shared" si="0"/>
        <v> </v>
      </c>
      <c r="K51" s="4" t="str">
        <f t="shared" si="1"/>
        <v> </v>
      </c>
      <c r="L51" s="4" t="str">
        <f t="shared" si="2"/>
        <v> </v>
      </c>
      <c r="M51" s="4" t="str">
        <f t="shared" si="3"/>
        <v> </v>
      </c>
    </row>
    <row r="52" spans="1:13" ht="51.75">
      <c r="A52" s="2" t="s">
        <v>56</v>
      </c>
      <c r="B52" s="1">
        <v>11</v>
      </c>
      <c r="C52" s="1">
        <v>6</v>
      </c>
      <c r="D52" s="1">
        <v>0</v>
      </c>
      <c r="E52" s="1">
        <v>7</v>
      </c>
      <c r="F52" s="1">
        <v>11</v>
      </c>
      <c r="G52" s="1">
        <v>4</v>
      </c>
      <c r="H52" s="1">
        <v>1</v>
      </c>
      <c r="I52" s="1">
        <v>8</v>
      </c>
      <c r="J52" s="4">
        <f t="shared" si="0"/>
        <v>0</v>
      </c>
      <c r="K52" s="4">
        <f t="shared" si="1"/>
        <v>-33.33333333333333</v>
      </c>
      <c r="L52" s="4" t="str">
        <f t="shared" si="2"/>
        <v>No requests denied in full in FY 2009 (on exemptions)</v>
      </c>
      <c r="M52" s="4">
        <f t="shared" si="3"/>
        <v>14.285714285714285</v>
      </c>
    </row>
    <row r="53" spans="1:13" ht="15">
      <c r="A53" s="2" t="s">
        <v>57</v>
      </c>
      <c r="B53" s="1">
        <v>15</v>
      </c>
      <c r="C53" s="1">
        <v>18</v>
      </c>
      <c r="D53" s="1">
        <v>0</v>
      </c>
      <c r="E53" s="1">
        <v>11</v>
      </c>
      <c r="F53" s="1">
        <v>12</v>
      </c>
      <c r="G53" s="1">
        <v>17</v>
      </c>
      <c r="H53" s="1">
        <v>0</v>
      </c>
      <c r="I53" s="1">
        <v>10</v>
      </c>
      <c r="J53" s="4">
        <f t="shared" si="0"/>
        <v>-20</v>
      </c>
      <c r="K53" s="4">
        <f t="shared" si="1"/>
        <v>-5.555555555555555</v>
      </c>
      <c r="L53" s="4" t="str">
        <f t="shared" si="2"/>
        <v> </v>
      </c>
      <c r="M53" s="4">
        <f t="shared" si="3"/>
        <v>-9.090909090909092</v>
      </c>
    </row>
    <row r="54" spans="1:13" ht="15">
      <c r="A54" s="2" t="s">
        <v>58</v>
      </c>
      <c r="B54" s="1">
        <v>30</v>
      </c>
      <c r="C54" s="1">
        <v>1</v>
      </c>
      <c r="D54" s="1">
        <v>0</v>
      </c>
      <c r="E54" s="1">
        <v>36</v>
      </c>
      <c r="F54" s="1">
        <v>18</v>
      </c>
      <c r="G54" s="1">
        <v>9</v>
      </c>
      <c r="H54" s="1">
        <v>0</v>
      </c>
      <c r="I54" s="1">
        <v>23</v>
      </c>
      <c r="J54" s="4">
        <f t="shared" si="0"/>
        <v>-40</v>
      </c>
      <c r="K54" s="4">
        <f t="shared" si="1"/>
        <v>800</v>
      </c>
      <c r="L54" s="4" t="str">
        <f t="shared" si="2"/>
        <v> </v>
      </c>
      <c r="M54" s="4">
        <f t="shared" si="3"/>
        <v>-36.11111111111111</v>
      </c>
    </row>
    <row r="55" spans="1:13" ht="15">
      <c r="A55" s="2" t="s">
        <v>59</v>
      </c>
      <c r="B55" s="1">
        <v>3630</v>
      </c>
      <c r="C55" s="1">
        <v>414</v>
      </c>
      <c r="D55" s="1">
        <v>427</v>
      </c>
      <c r="E55" s="1">
        <v>192</v>
      </c>
      <c r="F55" s="1">
        <v>4356</v>
      </c>
      <c r="G55" s="1">
        <v>498</v>
      </c>
      <c r="H55" s="1">
        <v>387</v>
      </c>
      <c r="I55" s="1">
        <v>384</v>
      </c>
      <c r="J55" s="4">
        <f t="shared" si="0"/>
        <v>20</v>
      </c>
      <c r="K55" s="4">
        <f t="shared" si="1"/>
        <v>20.28985507246377</v>
      </c>
      <c r="L55" s="4">
        <f t="shared" si="2"/>
        <v>-9.367681498829041</v>
      </c>
      <c r="M55" s="4">
        <f t="shared" si="3"/>
        <v>100</v>
      </c>
    </row>
    <row r="56" spans="1:13" ht="15">
      <c r="A56" s="2" t="s">
        <v>60</v>
      </c>
      <c r="B56" s="1">
        <v>8</v>
      </c>
      <c r="C56" s="1">
        <v>2</v>
      </c>
      <c r="D56" s="1">
        <v>0</v>
      </c>
      <c r="E56" s="1">
        <v>0</v>
      </c>
      <c r="F56" s="1"/>
      <c r="G56" s="1"/>
      <c r="H56" s="1"/>
      <c r="I56" s="1"/>
      <c r="J56" s="4" t="str">
        <f t="shared" si="0"/>
        <v> </v>
      </c>
      <c r="K56" s="4" t="str">
        <f t="shared" si="1"/>
        <v> </v>
      </c>
      <c r="L56" s="4" t="str">
        <f t="shared" si="2"/>
        <v> </v>
      </c>
      <c r="M56" s="4" t="str">
        <f t="shared" si="3"/>
        <v> </v>
      </c>
    </row>
    <row r="57" spans="1:13" ht="15">
      <c r="A57" s="2" t="s">
        <v>61</v>
      </c>
      <c r="B57" s="1">
        <v>3</v>
      </c>
      <c r="C57" s="1">
        <v>10</v>
      </c>
      <c r="D57" s="1">
        <v>0</v>
      </c>
      <c r="E57" s="1">
        <v>4</v>
      </c>
      <c r="F57" s="1">
        <v>5</v>
      </c>
      <c r="G57" s="1">
        <v>16</v>
      </c>
      <c r="H57" s="1">
        <v>0</v>
      </c>
      <c r="I57" s="1">
        <v>8</v>
      </c>
      <c r="J57" s="4">
        <f t="shared" si="0"/>
        <v>66.66666666666666</v>
      </c>
      <c r="K57" s="4">
        <f t="shared" si="1"/>
        <v>60</v>
      </c>
      <c r="L57" s="4" t="str">
        <f t="shared" si="2"/>
        <v> </v>
      </c>
      <c r="M57" s="4">
        <f t="shared" si="3"/>
        <v>100</v>
      </c>
    </row>
    <row r="58" spans="1:13" ht="15">
      <c r="A58" s="2" t="s">
        <v>62</v>
      </c>
      <c r="B58" s="1">
        <v>56</v>
      </c>
      <c r="C58" s="1">
        <v>0</v>
      </c>
      <c r="D58" s="1">
        <v>0</v>
      </c>
      <c r="E58" s="1">
        <v>3</v>
      </c>
      <c r="F58" s="1">
        <v>41</v>
      </c>
      <c r="G58" s="1">
        <v>0</v>
      </c>
      <c r="H58" s="1">
        <v>0</v>
      </c>
      <c r="I58" s="1">
        <v>6</v>
      </c>
      <c r="J58" s="4">
        <f t="shared" si="0"/>
        <v>-26.785714285714285</v>
      </c>
      <c r="K58" s="4" t="str">
        <f t="shared" si="1"/>
        <v> </v>
      </c>
      <c r="L58" s="4" t="str">
        <f t="shared" si="2"/>
        <v> </v>
      </c>
      <c r="M58" s="4">
        <f t="shared" si="3"/>
        <v>100</v>
      </c>
    </row>
    <row r="59" spans="1:13" ht="51.75">
      <c r="A59" s="2" t="s">
        <v>63</v>
      </c>
      <c r="B59" s="1">
        <v>315</v>
      </c>
      <c r="C59" s="1">
        <v>15</v>
      </c>
      <c r="D59" s="1">
        <v>0</v>
      </c>
      <c r="E59" s="1">
        <v>37</v>
      </c>
      <c r="F59" s="1">
        <v>309</v>
      </c>
      <c r="G59" s="1">
        <v>10</v>
      </c>
      <c r="H59" s="1">
        <v>8</v>
      </c>
      <c r="I59" s="1">
        <v>8</v>
      </c>
      <c r="J59" s="4">
        <f t="shared" si="0"/>
        <v>-1.9047619047619049</v>
      </c>
      <c r="K59" s="4">
        <f t="shared" si="1"/>
        <v>-33.33333333333333</v>
      </c>
      <c r="L59" s="4" t="str">
        <f t="shared" si="2"/>
        <v>No requests denied in full in FY 2009 (on exemptions)</v>
      </c>
      <c r="M59" s="4">
        <f t="shared" si="3"/>
        <v>-78.37837837837837</v>
      </c>
    </row>
    <row r="60" spans="1:13" ht="15">
      <c r="A60" s="2" t="s">
        <v>64</v>
      </c>
      <c r="B60" s="1">
        <v>506</v>
      </c>
      <c r="C60" s="1">
        <v>190</v>
      </c>
      <c r="D60" s="1">
        <v>25</v>
      </c>
      <c r="E60" s="1">
        <v>12751</v>
      </c>
      <c r="F60" s="1">
        <v>430</v>
      </c>
      <c r="G60" s="1">
        <v>135</v>
      </c>
      <c r="H60" s="1">
        <v>7</v>
      </c>
      <c r="I60" s="1">
        <v>16936</v>
      </c>
      <c r="J60" s="4">
        <f t="shared" si="0"/>
        <v>-15.019762845849801</v>
      </c>
      <c r="K60" s="4">
        <f t="shared" si="1"/>
        <v>-28.947368421052634</v>
      </c>
      <c r="L60" s="4">
        <f t="shared" si="2"/>
        <v>-72</v>
      </c>
      <c r="M60" s="4">
        <f t="shared" si="3"/>
        <v>32.820955219198495</v>
      </c>
    </row>
    <row r="61" spans="1:13" ht="15">
      <c r="A61" s="2" t="s">
        <v>65</v>
      </c>
      <c r="B61" s="1">
        <v>397</v>
      </c>
      <c r="C61" s="1">
        <v>353</v>
      </c>
      <c r="D61" s="1">
        <v>59</v>
      </c>
      <c r="E61" s="1">
        <v>449</v>
      </c>
      <c r="F61" s="1">
        <v>358</v>
      </c>
      <c r="G61" s="1">
        <v>339</v>
      </c>
      <c r="H61" s="1">
        <v>66</v>
      </c>
      <c r="I61" s="1">
        <v>410</v>
      </c>
      <c r="J61" s="4">
        <f t="shared" si="0"/>
        <v>-9.82367758186398</v>
      </c>
      <c r="K61" s="4">
        <f t="shared" si="1"/>
        <v>-3.9660056657223794</v>
      </c>
      <c r="L61" s="4">
        <f t="shared" si="2"/>
        <v>11.864406779661017</v>
      </c>
      <c r="M61" s="4">
        <f t="shared" si="3"/>
        <v>-8.68596881959911</v>
      </c>
    </row>
    <row r="62" spans="1:13" ht="15">
      <c r="A62" s="2" t="s">
        <v>66</v>
      </c>
      <c r="B62" s="1">
        <v>3</v>
      </c>
      <c r="C62" s="1">
        <v>2</v>
      </c>
      <c r="D62" s="1">
        <v>0</v>
      </c>
      <c r="E62" s="1">
        <v>10</v>
      </c>
      <c r="F62" s="1">
        <v>2</v>
      </c>
      <c r="G62" s="1">
        <v>0</v>
      </c>
      <c r="H62" s="1">
        <v>0</v>
      </c>
      <c r="I62" s="1">
        <v>6</v>
      </c>
      <c r="J62" s="4">
        <f t="shared" si="0"/>
        <v>-33.33333333333333</v>
      </c>
      <c r="K62" s="4" t="str">
        <f t="shared" si="1"/>
        <v> </v>
      </c>
      <c r="L62" s="4" t="str">
        <f t="shared" si="2"/>
        <v> </v>
      </c>
      <c r="M62" s="4">
        <f t="shared" si="3"/>
        <v>-40</v>
      </c>
    </row>
    <row r="63" spans="1:13" ht="15">
      <c r="A63" s="2" t="s">
        <v>67</v>
      </c>
      <c r="B63" s="1">
        <v>53</v>
      </c>
      <c r="C63" s="1">
        <v>58</v>
      </c>
      <c r="D63" s="1">
        <v>7</v>
      </c>
      <c r="E63" s="1">
        <v>35</v>
      </c>
      <c r="F63" s="1">
        <v>60</v>
      </c>
      <c r="G63" s="1">
        <v>81</v>
      </c>
      <c r="H63" s="1">
        <v>7</v>
      </c>
      <c r="I63" s="1">
        <v>36</v>
      </c>
      <c r="J63" s="4">
        <f t="shared" si="0"/>
        <v>13.20754716981132</v>
      </c>
      <c r="K63" s="4">
        <f t="shared" si="1"/>
        <v>39.6551724137931</v>
      </c>
      <c r="L63" s="4">
        <f t="shared" si="2"/>
        <v>0</v>
      </c>
      <c r="M63" s="4">
        <f t="shared" si="3"/>
        <v>2.857142857142857</v>
      </c>
    </row>
    <row r="64" spans="1:13" ht="51.75">
      <c r="A64" s="2" t="s">
        <v>68</v>
      </c>
      <c r="B64" s="1"/>
      <c r="C64" s="1">
        <v>27</v>
      </c>
      <c r="D64" s="1">
        <v>0</v>
      </c>
      <c r="E64" s="1">
        <v>6</v>
      </c>
      <c r="F64" s="1">
        <v>26</v>
      </c>
      <c r="G64" s="1">
        <v>32</v>
      </c>
      <c r="H64" s="1">
        <v>1</v>
      </c>
      <c r="I64" s="1">
        <v>25</v>
      </c>
      <c r="J64" s="4" t="str">
        <f t="shared" si="0"/>
        <v>No requests released in full in FY 2009</v>
      </c>
      <c r="K64" s="4">
        <f t="shared" si="1"/>
        <v>18.51851851851852</v>
      </c>
      <c r="L64" s="4" t="str">
        <f t="shared" si="2"/>
        <v>No requests denied in full in FY 2009 (on exemptions)</v>
      </c>
      <c r="M64" s="4">
        <f t="shared" si="3"/>
        <v>316.66666666666663</v>
      </c>
    </row>
    <row r="65" spans="1:13" ht="15">
      <c r="A65" s="2" t="s">
        <v>69</v>
      </c>
      <c r="B65" s="1">
        <v>7</v>
      </c>
      <c r="C65" s="1">
        <v>10</v>
      </c>
      <c r="D65" s="1">
        <v>1</v>
      </c>
      <c r="E65" s="1">
        <v>6</v>
      </c>
      <c r="F65" s="1">
        <v>13</v>
      </c>
      <c r="G65" s="1">
        <v>16</v>
      </c>
      <c r="H65" s="1">
        <v>1</v>
      </c>
      <c r="I65" s="1">
        <v>12</v>
      </c>
      <c r="J65" s="4">
        <f t="shared" si="0"/>
        <v>85.71428571428571</v>
      </c>
      <c r="K65" s="4">
        <f t="shared" si="1"/>
        <v>60</v>
      </c>
      <c r="L65" s="4">
        <f t="shared" si="2"/>
        <v>0</v>
      </c>
      <c r="M65" s="4">
        <f t="shared" si="3"/>
        <v>100</v>
      </c>
    </row>
    <row r="66" spans="1:13" ht="15">
      <c r="A66" s="2" t="s">
        <v>70</v>
      </c>
      <c r="B66" s="1">
        <v>23</v>
      </c>
      <c r="C66" s="1">
        <v>42</v>
      </c>
      <c r="D66" s="1">
        <v>5</v>
      </c>
      <c r="E66" s="1">
        <v>34</v>
      </c>
      <c r="F66" s="1">
        <v>14</v>
      </c>
      <c r="G66" s="1">
        <v>28</v>
      </c>
      <c r="H66" s="1">
        <v>5</v>
      </c>
      <c r="I66" s="1">
        <v>20</v>
      </c>
      <c r="J66" s="4">
        <f t="shared" si="0"/>
        <v>-39.130434782608695</v>
      </c>
      <c r="K66" s="4">
        <f t="shared" si="1"/>
        <v>-33.33333333333333</v>
      </c>
      <c r="L66" s="4">
        <f t="shared" si="2"/>
        <v>0</v>
      </c>
      <c r="M66" s="4">
        <f t="shared" si="3"/>
        <v>-41.17647058823529</v>
      </c>
    </row>
    <row r="67" spans="1:13" ht="15">
      <c r="A67" s="2" t="s">
        <v>71</v>
      </c>
      <c r="B67" s="1">
        <v>11</v>
      </c>
      <c r="C67" s="1">
        <v>1</v>
      </c>
      <c r="D67" s="1">
        <v>1</v>
      </c>
      <c r="E67" s="1">
        <v>3</v>
      </c>
      <c r="F67" s="1">
        <v>9</v>
      </c>
      <c r="G67" s="1">
        <v>5</v>
      </c>
      <c r="H67" s="1">
        <v>0</v>
      </c>
      <c r="I67" s="1">
        <v>8</v>
      </c>
      <c r="J67" s="4">
        <f t="shared" si="0"/>
        <v>-18.181818181818183</v>
      </c>
      <c r="K67" s="4">
        <f t="shared" si="1"/>
        <v>400</v>
      </c>
      <c r="L67" s="4" t="str">
        <f t="shared" si="2"/>
        <v> </v>
      </c>
      <c r="M67" s="4">
        <f t="shared" si="3"/>
        <v>166.66666666666669</v>
      </c>
    </row>
    <row r="68" spans="1:13" ht="15">
      <c r="A68" s="2" t="s">
        <v>72</v>
      </c>
      <c r="B68" s="1">
        <v>132</v>
      </c>
      <c r="C68" s="1">
        <v>86</v>
      </c>
      <c r="D68" s="1">
        <v>14</v>
      </c>
      <c r="E68" s="1">
        <v>128</v>
      </c>
      <c r="F68" s="1">
        <v>101</v>
      </c>
      <c r="G68" s="1">
        <v>78</v>
      </c>
      <c r="H68" s="1">
        <v>19</v>
      </c>
      <c r="I68" s="1">
        <v>99</v>
      </c>
      <c r="J68" s="4">
        <f t="shared" si="0"/>
        <v>-23.484848484848484</v>
      </c>
      <c r="K68" s="4">
        <f t="shared" si="1"/>
        <v>-9.30232558139535</v>
      </c>
      <c r="L68" s="4">
        <f t="shared" si="2"/>
        <v>35.714285714285715</v>
      </c>
      <c r="M68" s="4">
        <f t="shared" si="3"/>
        <v>-22.65625</v>
      </c>
    </row>
    <row r="69" spans="1:13" ht="15">
      <c r="A69" s="2" t="s">
        <v>73</v>
      </c>
      <c r="B69" s="1">
        <v>36</v>
      </c>
      <c r="C69" s="1">
        <v>255</v>
      </c>
      <c r="D69" s="1">
        <v>8</v>
      </c>
      <c r="E69" s="1">
        <v>53</v>
      </c>
      <c r="F69" s="1">
        <v>87</v>
      </c>
      <c r="G69" s="1">
        <v>217</v>
      </c>
      <c r="H69" s="1">
        <v>17</v>
      </c>
      <c r="I69" s="1">
        <v>61</v>
      </c>
      <c r="J69" s="4">
        <f t="shared" si="0"/>
        <v>141.66666666666669</v>
      </c>
      <c r="K69" s="4">
        <f t="shared" si="1"/>
        <v>-14.901960784313726</v>
      </c>
      <c r="L69" s="4">
        <f t="shared" si="2"/>
        <v>112.5</v>
      </c>
      <c r="M69" s="4">
        <f t="shared" si="3"/>
        <v>15.09433962264151</v>
      </c>
    </row>
    <row r="70" spans="1:13" ht="15">
      <c r="A70" s="2" t="s">
        <v>74</v>
      </c>
      <c r="B70" s="1">
        <v>81</v>
      </c>
      <c r="C70" s="1">
        <v>122</v>
      </c>
      <c r="D70" s="1">
        <v>53</v>
      </c>
      <c r="E70" s="1">
        <v>244</v>
      </c>
      <c r="F70" s="1">
        <v>41</v>
      </c>
      <c r="G70" s="1">
        <v>72</v>
      </c>
      <c r="H70" s="1">
        <v>119</v>
      </c>
      <c r="I70" s="1">
        <v>75</v>
      </c>
      <c r="J70" s="4">
        <f t="shared" si="0"/>
        <v>-49.382716049382715</v>
      </c>
      <c r="K70" s="4">
        <f t="shared" si="1"/>
        <v>-40.98360655737705</v>
      </c>
      <c r="L70" s="4">
        <f t="shared" si="2"/>
        <v>124.52830188679245</v>
      </c>
      <c r="M70" s="4">
        <f t="shared" si="3"/>
        <v>-69.26229508196722</v>
      </c>
    </row>
    <row r="71" spans="1:13" ht="51.75">
      <c r="A71" s="2" t="s">
        <v>75</v>
      </c>
      <c r="B71" s="1">
        <v>8</v>
      </c>
      <c r="C71" s="1">
        <v>6</v>
      </c>
      <c r="D71" s="1">
        <v>0</v>
      </c>
      <c r="E71" s="1">
        <v>28</v>
      </c>
      <c r="F71" s="1">
        <v>28</v>
      </c>
      <c r="G71" s="1">
        <v>10</v>
      </c>
      <c r="H71" s="1">
        <v>1</v>
      </c>
      <c r="I71" s="1">
        <v>34</v>
      </c>
      <c r="J71" s="4">
        <f aca="true" t="shared" si="4" ref="J71:J94">IF(B71=" "," ",IF(F71=" "," ",IF(B71=0,"No requests released in full in FY 2009",IF(F71=0," ",(((F71-B71)/B71)*100)))))</f>
        <v>250</v>
      </c>
      <c r="K71" s="4">
        <f aca="true" t="shared" si="5" ref="K71:K94">IF(G71=0," ",IF(G71=" "," ",IF(C71=" "," ",IF(C71=0,"No requests released in part in FY 2009",(((G71-C71)/C71)*100)))))</f>
        <v>66.66666666666666</v>
      </c>
      <c r="L71" s="4" t="str">
        <f aca="true" t="shared" si="6" ref="L71:L94">IF(H71=" "," ",IF(D71=" "," ",IF(H71=0," ",IF(D71=0,"No requests denied in full in FY 2009 (on exemptions)",(((H71-D71)/D71)*100)))))</f>
        <v>No requests denied in full in FY 2009 (on exemptions)</v>
      </c>
      <c r="M71" s="4">
        <f aca="true" t="shared" si="7" ref="M71:M94">IF(I71=" "," ",IF(E71=" "," ",IF(I71=0," ",IF(E71=0,"No requests denied in full in FY 2009 (not on exemptions)",(((I71-E71)/E71)*100)))))</f>
        <v>21.428571428571427</v>
      </c>
    </row>
    <row r="72" spans="1:13" ht="15">
      <c r="A72" s="2" t="s">
        <v>76</v>
      </c>
      <c r="B72" s="1">
        <v>48</v>
      </c>
      <c r="C72" s="1">
        <v>13</v>
      </c>
      <c r="D72" s="1">
        <v>30</v>
      </c>
      <c r="E72" s="1">
        <v>51</v>
      </c>
      <c r="F72" s="1">
        <v>51</v>
      </c>
      <c r="G72" s="1">
        <v>24</v>
      </c>
      <c r="H72" s="1">
        <v>13</v>
      </c>
      <c r="I72" s="1">
        <v>38</v>
      </c>
      <c r="J72" s="4">
        <f t="shared" si="4"/>
        <v>6.25</v>
      </c>
      <c r="K72" s="4">
        <f t="shared" si="5"/>
        <v>84.61538461538461</v>
      </c>
      <c r="L72" s="4">
        <f t="shared" si="6"/>
        <v>-56.666666666666664</v>
      </c>
      <c r="M72" s="4">
        <f t="shared" si="7"/>
        <v>-25.49019607843137</v>
      </c>
    </row>
    <row r="73" spans="1:13" ht="15">
      <c r="A73" s="2" t="s">
        <v>77</v>
      </c>
      <c r="B73" s="1">
        <v>14</v>
      </c>
      <c r="C73" s="1">
        <v>14</v>
      </c>
      <c r="D73" s="1">
        <v>2</v>
      </c>
      <c r="E73" s="1">
        <v>20</v>
      </c>
      <c r="F73" s="1">
        <v>13</v>
      </c>
      <c r="G73" s="1">
        <v>9</v>
      </c>
      <c r="H73" s="1">
        <v>2</v>
      </c>
      <c r="I73" s="1">
        <v>13</v>
      </c>
      <c r="J73" s="4">
        <f t="shared" si="4"/>
        <v>-7.142857142857142</v>
      </c>
      <c r="K73" s="4">
        <f t="shared" si="5"/>
        <v>-35.714285714285715</v>
      </c>
      <c r="L73" s="4">
        <f t="shared" si="6"/>
        <v>0</v>
      </c>
      <c r="M73" s="4">
        <f t="shared" si="7"/>
        <v>-35</v>
      </c>
    </row>
    <row r="74" spans="1:13" ht="15">
      <c r="A74" s="2" t="s">
        <v>78</v>
      </c>
      <c r="B74" s="1">
        <v>6708</v>
      </c>
      <c r="C74" s="1">
        <v>98</v>
      </c>
      <c r="D74" s="1">
        <v>40</v>
      </c>
      <c r="E74" s="1">
        <v>277</v>
      </c>
      <c r="F74" s="1">
        <v>3021</v>
      </c>
      <c r="G74" s="1">
        <v>62</v>
      </c>
      <c r="H74" s="1">
        <v>37</v>
      </c>
      <c r="I74" s="1">
        <v>197</v>
      </c>
      <c r="J74" s="4">
        <f t="shared" si="4"/>
        <v>-54.964221824686945</v>
      </c>
      <c r="K74" s="4">
        <f t="shared" si="5"/>
        <v>-36.734693877551024</v>
      </c>
      <c r="L74" s="4">
        <f t="shared" si="6"/>
        <v>-7.5</v>
      </c>
      <c r="M74" s="4">
        <f t="shared" si="7"/>
        <v>-28.880866425992778</v>
      </c>
    </row>
    <row r="75" spans="1:13" ht="15">
      <c r="A75" s="2" t="s">
        <v>79</v>
      </c>
      <c r="B75" s="1">
        <v>32</v>
      </c>
      <c r="C75" s="1">
        <v>29</v>
      </c>
      <c r="D75" s="1">
        <v>42</v>
      </c>
      <c r="E75" s="1">
        <v>27</v>
      </c>
      <c r="F75" s="1">
        <v>30</v>
      </c>
      <c r="G75" s="1">
        <v>43</v>
      </c>
      <c r="H75" s="1">
        <v>26</v>
      </c>
      <c r="I75" s="1">
        <v>40</v>
      </c>
      <c r="J75" s="4">
        <f t="shared" si="4"/>
        <v>-6.25</v>
      </c>
      <c r="K75" s="4">
        <f t="shared" si="5"/>
        <v>48.275862068965516</v>
      </c>
      <c r="L75" s="4">
        <f t="shared" si="6"/>
        <v>-38.095238095238095</v>
      </c>
      <c r="M75" s="4">
        <f t="shared" si="7"/>
        <v>48.148148148148145</v>
      </c>
    </row>
    <row r="76" spans="1:13" ht="15">
      <c r="A76" s="2" t="s">
        <v>80</v>
      </c>
      <c r="B76" s="1">
        <v>32</v>
      </c>
      <c r="C76" s="1">
        <v>3</v>
      </c>
      <c r="D76" s="1">
        <v>0</v>
      </c>
      <c r="E76" s="1">
        <v>39</v>
      </c>
      <c r="F76" s="1">
        <v>21</v>
      </c>
      <c r="G76" s="1">
        <v>9</v>
      </c>
      <c r="H76" s="1">
        <v>0</v>
      </c>
      <c r="I76" s="1">
        <v>27</v>
      </c>
      <c r="J76" s="4">
        <f t="shared" si="4"/>
        <v>-34.375</v>
      </c>
      <c r="K76" s="4">
        <f t="shared" si="5"/>
        <v>200</v>
      </c>
      <c r="L76" s="4" t="str">
        <f t="shared" si="6"/>
        <v> </v>
      </c>
      <c r="M76" s="4">
        <f t="shared" si="7"/>
        <v>-30.76923076923077</v>
      </c>
    </row>
    <row r="77" spans="1:13" ht="15">
      <c r="A77" s="2" t="s">
        <v>81</v>
      </c>
      <c r="B77" s="1">
        <v>6</v>
      </c>
      <c r="C77" s="1">
        <v>2</v>
      </c>
      <c r="D77" s="1">
        <v>0</v>
      </c>
      <c r="E77" s="1">
        <v>12</v>
      </c>
      <c r="F77" s="1"/>
      <c r="G77" s="1"/>
      <c r="H77" s="1"/>
      <c r="I77" s="1"/>
      <c r="J77" s="4" t="str">
        <f t="shared" si="4"/>
        <v> </v>
      </c>
      <c r="K77" s="4" t="str">
        <f t="shared" si="5"/>
        <v> </v>
      </c>
      <c r="L77" s="4" t="str">
        <f t="shared" si="6"/>
        <v> </v>
      </c>
      <c r="M77" s="4" t="str">
        <f t="shared" si="7"/>
        <v> </v>
      </c>
    </row>
    <row r="78" spans="1:13" ht="15">
      <c r="A78" s="2" t="s">
        <v>82</v>
      </c>
      <c r="B78" s="1">
        <v>26</v>
      </c>
      <c r="C78" s="1">
        <v>15</v>
      </c>
      <c r="D78" s="1">
        <v>1</v>
      </c>
      <c r="E78" s="1">
        <v>11</v>
      </c>
      <c r="F78" s="1">
        <v>19</v>
      </c>
      <c r="G78" s="1">
        <v>11</v>
      </c>
      <c r="H78" s="1">
        <v>2</v>
      </c>
      <c r="I78" s="1">
        <v>22</v>
      </c>
      <c r="J78" s="4">
        <f t="shared" si="4"/>
        <v>-26.923076923076923</v>
      </c>
      <c r="K78" s="4">
        <f t="shared" si="5"/>
        <v>-26.666666666666668</v>
      </c>
      <c r="L78" s="4">
        <f t="shared" si="6"/>
        <v>100</v>
      </c>
      <c r="M78" s="4">
        <f t="shared" si="7"/>
        <v>100</v>
      </c>
    </row>
    <row r="79" spans="1:13" ht="15">
      <c r="A79" s="2" t="s">
        <v>83</v>
      </c>
      <c r="B79" s="1">
        <v>6432</v>
      </c>
      <c r="C79" s="1">
        <v>187</v>
      </c>
      <c r="D79" s="1">
        <v>15</v>
      </c>
      <c r="E79" s="1">
        <v>810</v>
      </c>
      <c r="F79" s="1">
        <v>3626</v>
      </c>
      <c r="G79" s="1">
        <v>192</v>
      </c>
      <c r="H79" s="1">
        <v>1</v>
      </c>
      <c r="I79" s="1">
        <v>693</v>
      </c>
      <c r="J79" s="4">
        <f t="shared" si="4"/>
        <v>-43.625621890547265</v>
      </c>
      <c r="K79" s="4">
        <f t="shared" si="5"/>
        <v>2.6737967914438503</v>
      </c>
      <c r="L79" s="4">
        <f t="shared" si="6"/>
        <v>-93.33333333333333</v>
      </c>
      <c r="M79" s="4">
        <f t="shared" si="7"/>
        <v>-14.444444444444443</v>
      </c>
    </row>
    <row r="80" spans="1:13" ht="15">
      <c r="A80" s="2" t="s">
        <v>84</v>
      </c>
      <c r="B80" s="1">
        <v>82</v>
      </c>
      <c r="C80" s="1">
        <v>14</v>
      </c>
      <c r="D80" s="1">
        <v>8</v>
      </c>
      <c r="E80" s="1">
        <v>31</v>
      </c>
      <c r="F80" s="1">
        <v>194</v>
      </c>
      <c r="G80" s="1">
        <v>15</v>
      </c>
      <c r="H80" s="1">
        <v>36</v>
      </c>
      <c r="I80" s="1">
        <v>15</v>
      </c>
      <c r="J80" s="4">
        <f t="shared" si="4"/>
        <v>136.58536585365854</v>
      </c>
      <c r="K80" s="4">
        <f t="shared" si="5"/>
        <v>7.142857142857142</v>
      </c>
      <c r="L80" s="4">
        <f t="shared" si="6"/>
        <v>350</v>
      </c>
      <c r="M80" s="4">
        <f t="shared" si="7"/>
        <v>-51.61290322580645</v>
      </c>
    </row>
    <row r="81" spans="1:13" ht="15">
      <c r="A81" s="2" t="s">
        <v>85</v>
      </c>
      <c r="B81" s="1">
        <v>13</v>
      </c>
      <c r="C81" s="1">
        <v>0</v>
      </c>
      <c r="D81" s="1">
        <v>0</v>
      </c>
      <c r="E81" s="1">
        <v>19</v>
      </c>
      <c r="F81" s="1">
        <v>6</v>
      </c>
      <c r="G81" s="1">
        <v>0</v>
      </c>
      <c r="H81" s="1">
        <v>0</v>
      </c>
      <c r="I81" s="1">
        <v>16</v>
      </c>
      <c r="J81" s="4">
        <f t="shared" si="4"/>
        <v>-53.84615384615385</v>
      </c>
      <c r="K81" s="4" t="str">
        <f t="shared" si="5"/>
        <v> </v>
      </c>
      <c r="L81" s="4" t="str">
        <f t="shared" si="6"/>
        <v> </v>
      </c>
      <c r="M81" s="4">
        <f t="shared" si="7"/>
        <v>-15.789473684210526</v>
      </c>
    </row>
    <row r="82" spans="1:13" ht="15">
      <c r="A82" s="2" t="s">
        <v>86</v>
      </c>
      <c r="B82" s="1">
        <v>48</v>
      </c>
      <c r="C82" s="1">
        <v>5</v>
      </c>
      <c r="D82" s="1">
        <v>15</v>
      </c>
      <c r="E82" s="1">
        <v>14</v>
      </c>
      <c r="F82" s="1">
        <v>55</v>
      </c>
      <c r="G82" s="1">
        <v>15</v>
      </c>
      <c r="H82" s="1">
        <v>25</v>
      </c>
      <c r="I82" s="1">
        <v>23</v>
      </c>
      <c r="J82" s="4">
        <f t="shared" si="4"/>
        <v>14.583333333333334</v>
      </c>
      <c r="K82" s="4">
        <f t="shared" si="5"/>
        <v>200</v>
      </c>
      <c r="L82" s="4">
        <f t="shared" si="6"/>
        <v>66.66666666666666</v>
      </c>
      <c r="M82" s="4">
        <f t="shared" si="7"/>
        <v>64.28571428571429</v>
      </c>
    </row>
    <row r="83" spans="1:13" ht="15">
      <c r="A83" s="2" t="s">
        <v>87</v>
      </c>
      <c r="B83" s="1">
        <v>2250</v>
      </c>
      <c r="C83" s="1">
        <v>132</v>
      </c>
      <c r="D83" s="1">
        <v>44</v>
      </c>
      <c r="E83" s="1">
        <v>214</v>
      </c>
      <c r="F83" s="1">
        <v>3204</v>
      </c>
      <c r="G83" s="1">
        <v>186</v>
      </c>
      <c r="H83" s="1">
        <v>24</v>
      </c>
      <c r="I83" s="1">
        <v>484</v>
      </c>
      <c r="J83" s="4">
        <f t="shared" si="4"/>
        <v>42.4</v>
      </c>
      <c r="K83" s="4">
        <f t="shared" si="5"/>
        <v>40.909090909090914</v>
      </c>
      <c r="L83" s="4">
        <f t="shared" si="6"/>
        <v>-45.45454545454545</v>
      </c>
      <c r="M83" s="4">
        <f t="shared" si="7"/>
        <v>126.16822429906543</v>
      </c>
    </row>
    <row r="84" spans="1:13" ht="15">
      <c r="A84" s="2" t="s">
        <v>88</v>
      </c>
      <c r="B84" s="1">
        <v>1635</v>
      </c>
      <c r="C84" s="1">
        <v>453</v>
      </c>
      <c r="D84" s="1">
        <v>612</v>
      </c>
      <c r="E84" s="1">
        <v>12896</v>
      </c>
      <c r="F84" s="1">
        <v>1278</v>
      </c>
      <c r="G84" s="1">
        <v>374</v>
      </c>
      <c r="H84" s="1">
        <v>544</v>
      </c>
      <c r="I84" s="1">
        <v>6089</v>
      </c>
      <c r="J84" s="4">
        <f t="shared" si="4"/>
        <v>-21.834862385321102</v>
      </c>
      <c r="K84" s="4">
        <f t="shared" si="5"/>
        <v>-17.439293598233995</v>
      </c>
      <c r="L84" s="4">
        <f t="shared" si="6"/>
        <v>-11.11111111111111</v>
      </c>
      <c r="M84" s="4">
        <f t="shared" si="7"/>
        <v>-52.78380893300248</v>
      </c>
    </row>
    <row r="85" spans="1:13" ht="15">
      <c r="A85" s="2" t="s">
        <v>89</v>
      </c>
      <c r="B85" s="1">
        <v>33389</v>
      </c>
      <c r="C85" s="1">
        <v>328</v>
      </c>
      <c r="D85" s="1">
        <v>460</v>
      </c>
      <c r="E85" s="1">
        <v>489</v>
      </c>
      <c r="F85" s="1">
        <v>26344</v>
      </c>
      <c r="G85" s="1">
        <v>3085</v>
      </c>
      <c r="H85" s="1">
        <v>1447</v>
      </c>
      <c r="I85" s="1">
        <v>675</v>
      </c>
      <c r="J85" s="4">
        <f t="shared" si="4"/>
        <v>-21.099763395130132</v>
      </c>
      <c r="K85" s="4">
        <f t="shared" si="5"/>
        <v>840.548780487805</v>
      </c>
      <c r="L85" s="4">
        <f t="shared" si="6"/>
        <v>214.56521739130437</v>
      </c>
      <c r="M85" s="4">
        <f t="shared" si="7"/>
        <v>38.036809815950924</v>
      </c>
    </row>
    <row r="86" spans="1:13" ht="15">
      <c r="A86" s="2" t="s">
        <v>90</v>
      </c>
      <c r="B86" s="1">
        <v>55</v>
      </c>
      <c r="C86" s="1">
        <v>0</v>
      </c>
      <c r="D86" s="1">
        <v>0</v>
      </c>
      <c r="E86" s="1">
        <v>0</v>
      </c>
      <c r="F86" s="1">
        <v>29</v>
      </c>
      <c r="G86" s="1">
        <v>0</v>
      </c>
      <c r="H86" s="1">
        <v>0</v>
      </c>
      <c r="I86" s="1">
        <v>0</v>
      </c>
      <c r="J86" s="4">
        <f t="shared" si="4"/>
        <v>-47.27272727272727</v>
      </c>
      <c r="K86" s="4" t="str">
        <f t="shared" si="5"/>
        <v> </v>
      </c>
      <c r="L86" s="4" t="str">
        <f t="shared" si="6"/>
        <v> </v>
      </c>
      <c r="M86" s="4" t="str">
        <f t="shared" si="7"/>
        <v> </v>
      </c>
    </row>
    <row r="87" spans="1:13" ht="15">
      <c r="A87" s="2" t="s">
        <v>91</v>
      </c>
      <c r="B87" s="1">
        <v>11</v>
      </c>
      <c r="C87" s="1">
        <v>3</v>
      </c>
      <c r="D87" s="1">
        <v>0</v>
      </c>
      <c r="E87" s="1">
        <v>10</v>
      </c>
      <c r="F87" s="1">
        <v>8</v>
      </c>
      <c r="G87" s="1">
        <v>0</v>
      </c>
      <c r="H87" s="1">
        <v>0</v>
      </c>
      <c r="I87" s="1">
        <v>6</v>
      </c>
      <c r="J87" s="4">
        <f t="shared" si="4"/>
        <v>-27.27272727272727</v>
      </c>
      <c r="K87" s="4" t="str">
        <f t="shared" si="5"/>
        <v> </v>
      </c>
      <c r="L87" s="4" t="str">
        <f t="shared" si="6"/>
        <v> </v>
      </c>
      <c r="M87" s="4">
        <f t="shared" si="7"/>
        <v>-40</v>
      </c>
    </row>
    <row r="88" spans="1:13" ht="15">
      <c r="A88" s="2" t="s">
        <v>92</v>
      </c>
      <c r="B88" s="1">
        <v>18</v>
      </c>
      <c r="C88" s="1">
        <v>4</v>
      </c>
      <c r="D88" s="1">
        <v>0</v>
      </c>
      <c r="E88" s="1">
        <v>9</v>
      </c>
      <c r="F88" s="1">
        <v>5</v>
      </c>
      <c r="G88" s="1">
        <v>0</v>
      </c>
      <c r="H88" s="1">
        <v>0</v>
      </c>
      <c r="I88" s="1">
        <v>7</v>
      </c>
      <c r="J88" s="4">
        <f t="shared" si="4"/>
        <v>-72.22222222222221</v>
      </c>
      <c r="K88" s="4" t="str">
        <f t="shared" si="5"/>
        <v> </v>
      </c>
      <c r="L88" s="4" t="str">
        <f t="shared" si="6"/>
        <v> </v>
      </c>
      <c r="M88" s="4">
        <f t="shared" si="7"/>
        <v>-22.22222222222222</v>
      </c>
    </row>
    <row r="89" spans="1:13" ht="15">
      <c r="A89" s="2" t="s">
        <v>102</v>
      </c>
      <c r="B89" s="1">
        <v>12</v>
      </c>
      <c r="C89" s="1">
        <v>8</v>
      </c>
      <c r="D89" s="1">
        <v>4</v>
      </c>
      <c r="E89" s="1">
        <v>10</v>
      </c>
      <c r="F89" s="1"/>
      <c r="G89" s="1"/>
      <c r="H89" s="1"/>
      <c r="I89" s="1"/>
      <c r="J89" s="4" t="str">
        <f t="shared" si="4"/>
        <v> </v>
      </c>
      <c r="K89" s="4" t="str">
        <f t="shared" si="5"/>
        <v> </v>
      </c>
      <c r="L89" s="4" t="str">
        <f t="shared" si="6"/>
        <v> </v>
      </c>
      <c r="M89" s="4" t="str">
        <f t="shared" si="7"/>
        <v> </v>
      </c>
    </row>
    <row r="90" spans="1:13" ht="15">
      <c r="A90" s="2" t="s">
        <v>93</v>
      </c>
      <c r="B90" s="1">
        <v>9053</v>
      </c>
      <c r="C90" s="1">
        <v>2864</v>
      </c>
      <c r="D90" s="1">
        <v>363</v>
      </c>
      <c r="E90" s="1">
        <v>9072</v>
      </c>
      <c r="F90" s="1">
        <v>7968</v>
      </c>
      <c r="G90" s="1">
        <v>2853</v>
      </c>
      <c r="H90" s="1">
        <v>451</v>
      </c>
      <c r="I90" s="1">
        <v>8708</v>
      </c>
      <c r="J90" s="4">
        <f t="shared" si="4"/>
        <v>-11.984977355572738</v>
      </c>
      <c r="K90" s="4">
        <f t="shared" si="5"/>
        <v>-0.38407821229050276</v>
      </c>
      <c r="L90" s="4">
        <f t="shared" si="6"/>
        <v>24.242424242424242</v>
      </c>
      <c r="M90" s="4">
        <f t="shared" si="7"/>
        <v>-4.012345679012346</v>
      </c>
    </row>
    <row r="91" spans="1:13" ht="15">
      <c r="A91" s="2" t="s">
        <v>94</v>
      </c>
      <c r="B91" s="1">
        <v>21</v>
      </c>
      <c r="C91" s="1">
        <v>80</v>
      </c>
      <c r="D91" s="1">
        <v>7</v>
      </c>
      <c r="E91" s="1">
        <v>32</v>
      </c>
      <c r="F91" s="1">
        <v>51</v>
      </c>
      <c r="G91" s="1">
        <v>66</v>
      </c>
      <c r="H91" s="1">
        <v>15</v>
      </c>
      <c r="I91" s="1">
        <v>30</v>
      </c>
      <c r="J91" s="4">
        <f t="shared" si="4"/>
        <v>142.85714285714286</v>
      </c>
      <c r="K91" s="4">
        <f t="shared" si="5"/>
        <v>-17.5</v>
      </c>
      <c r="L91" s="4">
        <f t="shared" si="6"/>
        <v>114.28571428571428</v>
      </c>
      <c r="M91" s="4">
        <f t="shared" si="7"/>
        <v>-6.25</v>
      </c>
    </row>
    <row r="92" spans="1:13" ht="15">
      <c r="A92" s="2" t="s">
        <v>95</v>
      </c>
      <c r="B92" s="1">
        <v>13</v>
      </c>
      <c r="C92" s="1">
        <v>1</v>
      </c>
      <c r="D92" s="1">
        <v>0</v>
      </c>
      <c r="E92" s="1">
        <v>32</v>
      </c>
      <c r="F92" s="1">
        <v>8</v>
      </c>
      <c r="G92" s="1">
        <v>1</v>
      </c>
      <c r="H92" s="1">
        <v>0</v>
      </c>
      <c r="I92" s="1">
        <v>23</v>
      </c>
      <c r="J92" s="4">
        <f t="shared" si="4"/>
        <v>-38.46153846153847</v>
      </c>
      <c r="K92" s="4">
        <f t="shared" si="5"/>
        <v>0</v>
      </c>
      <c r="L92" s="4" t="str">
        <f t="shared" si="6"/>
        <v> </v>
      </c>
      <c r="M92" s="4">
        <f t="shared" si="7"/>
        <v>-28.125</v>
      </c>
    </row>
    <row r="93" spans="1:13" ht="15">
      <c r="A93" s="2" t="s">
        <v>96</v>
      </c>
      <c r="B93" s="1">
        <v>593</v>
      </c>
      <c r="C93" s="1">
        <v>343</v>
      </c>
      <c r="D93" s="1">
        <v>177</v>
      </c>
      <c r="E93" s="1">
        <v>795</v>
      </c>
      <c r="F93" s="1">
        <v>926</v>
      </c>
      <c r="G93" s="1">
        <v>350</v>
      </c>
      <c r="H93" s="1">
        <v>246</v>
      </c>
      <c r="I93" s="1">
        <v>928</v>
      </c>
      <c r="J93" s="4">
        <f t="shared" si="4"/>
        <v>56.155143338954474</v>
      </c>
      <c r="K93" s="4">
        <f t="shared" si="5"/>
        <v>2.0408163265306123</v>
      </c>
      <c r="L93" s="4">
        <f t="shared" si="6"/>
        <v>38.983050847457626</v>
      </c>
      <c r="M93" s="4">
        <f t="shared" si="7"/>
        <v>16.729559748427672</v>
      </c>
    </row>
    <row r="94" spans="1:13" ht="15">
      <c r="A94" s="2" t="s">
        <v>97</v>
      </c>
      <c r="B94" s="1">
        <v>51601</v>
      </c>
      <c r="C94" s="1">
        <v>3332</v>
      </c>
      <c r="D94" s="1">
        <v>9357</v>
      </c>
      <c r="E94" s="1">
        <v>34165</v>
      </c>
      <c r="F94" s="1">
        <v>23792</v>
      </c>
      <c r="G94" s="1">
        <v>4570</v>
      </c>
      <c r="H94" s="1">
        <v>7728</v>
      </c>
      <c r="I94" s="1">
        <v>35397</v>
      </c>
      <c r="J94" s="4">
        <f t="shared" si="4"/>
        <v>-53.89236642700723</v>
      </c>
      <c r="K94" s="4">
        <f t="shared" si="5"/>
        <v>37.15486194477791</v>
      </c>
      <c r="L94" s="4">
        <f t="shared" si="6"/>
        <v>-17.40942609810837</v>
      </c>
      <c r="M94" s="4">
        <f t="shared" si="7"/>
        <v>3.6060295624176786</v>
      </c>
    </row>
    <row r="95" spans="1:13" ht="15">
      <c r="A95" s="6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</row>
    <row r="96" ht="15">
      <c r="A96" t="s">
        <v>103</v>
      </c>
    </row>
    <row r="97" spans="3:5" ht="15">
      <c r="C97" s="5"/>
      <c r="D97" s="5"/>
      <c r="E97" s="5"/>
    </row>
  </sheetData>
  <sheetProtection/>
  <conditionalFormatting sqref="A3:M95">
    <cfRule type="expression" priority="4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nate</dc:creator>
  <cp:keywords/>
  <dc:description/>
  <cp:lastModifiedBy>yvette</cp:lastModifiedBy>
  <cp:lastPrinted>2010-03-13T22:34:53Z</cp:lastPrinted>
  <dcterms:created xsi:type="dcterms:W3CDTF">2010-03-13T22:25:22Z</dcterms:created>
  <dcterms:modified xsi:type="dcterms:W3CDTF">2010-03-14T01:45:30Z</dcterms:modified>
  <cp:category/>
  <cp:version/>
  <cp:contentType/>
  <cp:contentStatus/>
</cp:coreProperties>
</file>